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15" activeTab="1"/>
  </bookViews>
  <sheets>
    <sheet name="calculation" sheetId="1" r:id="rId1"/>
    <sheet name="portion distribution" sheetId="2" r:id="rId2"/>
  </sheets>
  <calcPr calcId="144525"/>
</workbook>
</file>

<file path=xl/sharedStrings.xml><?xml version="1.0" encoding="utf-8"?>
<sst xmlns="http://schemas.openxmlformats.org/spreadsheetml/2006/main" count="40" uniqueCount="32">
  <si>
    <t>portion</t>
  </si>
  <si>
    <t>calory (kcal)</t>
  </si>
  <si>
    <t>carbohydrate (g)</t>
  </si>
  <si>
    <t>protein(g)</t>
  </si>
  <si>
    <t>fat (g)</t>
  </si>
  <si>
    <t>Karbohidrat</t>
  </si>
  <si>
    <t>Protein Hewani</t>
  </si>
  <si>
    <t>1. Lemak  rendah</t>
  </si>
  <si>
    <t>2. Lemak sedang</t>
  </si>
  <si>
    <t>3. Tinggi Lemak</t>
  </si>
  <si>
    <t>Protein Nabati</t>
  </si>
  <si>
    <t>Sayuran tipe C</t>
  </si>
  <si>
    <t>Sayuran tipe B</t>
  </si>
  <si>
    <t>Minyak, Lemak</t>
  </si>
  <si>
    <t>Gula</t>
  </si>
  <si>
    <t>Susu dan Olahan</t>
  </si>
  <si>
    <t>Buah</t>
  </si>
  <si>
    <t>Total</t>
  </si>
  <si>
    <t>Kebutuhan Gizi</t>
  </si>
  <si>
    <t>Persentase Pemenuhan</t>
  </si>
  <si>
    <t>Porsi</t>
  </si>
  <si>
    <t>Protein Hewani  Lemakrendah</t>
  </si>
  <si>
    <t xml:space="preserve">Protein Hewani  Lemak sedang </t>
  </si>
  <si>
    <t>Protein Hewani  Lemak Tinggi</t>
  </si>
  <si>
    <t>Makan Pagi</t>
  </si>
  <si>
    <t>Snack Pagi</t>
  </si>
  <si>
    <t>Makan Siang</t>
  </si>
  <si>
    <t>Snack Sore</t>
  </si>
  <si>
    <t>Makan Malam</t>
  </si>
  <si>
    <t>Snack Malam</t>
  </si>
  <si>
    <t>Jumlah perhitungan</t>
  </si>
  <si>
    <t>Porsi yang dibutuhkan</t>
  </si>
</sst>
</file>

<file path=xl/styles.xml><?xml version="1.0" encoding="utf-8"?>
<styleSheet xmlns="http://schemas.openxmlformats.org/spreadsheetml/2006/main">
  <numFmts count="4">
    <numFmt numFmtId="176" formatCode="_-&quot;Rp&quot;* #,##0_-;\-&quot;Rp&quot;* #,##0_-;_-&quot;Rp&quot;* &quot;-&quot;??_-;_-@_-"/>
    <numFmt numFmtId="177" formatCode="_(* #,##0_);_(* \(#,##0\);_(* &quot;-&quot;_);_(@_)"/>
    <numFmt numFmtId="178" formatCode="_-&quot;Rp&quot;* #,##0.00_-;\-&quot;Rp&quot;* #,##0.00_-;_-&quot;Rp&quot;* &quot;-&quot;??_-;_-@_-"/>
    <numFmt numFmtId="179" formatCode="_(* #,##0.00_);_(* \(#,##0.00\);_(* &quot;-&quot;??_);_(@_)"/>
  </numFmts>
  <fonts count="23">
    <font>
      <sz val="11"/>
      <color rgb="FF000000"/>
      <name val="Calibri"/>
      <charset val="134"/>
    </font>
    <font>
      <b/>
      <sz val="11"/>
      <color rgb="FF000000"/>
      <name val="Calibri"/>
      <charset val="134"/>
    </font>
    <font>
      <sz val="10"/>
      <color rgb="FF000000"/>
      <name val="Microsoft Sans Serif"/>
      <charset val="134"/>
    </font>
    <font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BFBFBF"/>
        <bgColor rgb="FFBFBFBF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3" fillId="4" borderId="0" applyNumberFormat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0" borderId="14" applyNumberFormat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5" fillId="6" borderId="13" applyNumberFormat="0" applyFon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6" borderId="17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18" borderId="18" applyNumberForma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8" fillId="18" borderId="17" applyNumberFormat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</cellStyleXfs>
  <cellXfs count="31">
    <xf numFmtId="0" fontId="0" fillId="0" borderId="0" xfId="0" applyFont="1" applyAlignment="1"/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/>
    <xf numFmtId="0" fontId="0" fillId="2" borderId="1" xfId="0" applyFont="1" applyFill="1" applyBorder="1" applyAlignment="1">
      <alignment wrapText="1"/>
    </xf>
    <xf numFmtId="0" fontId="0" fillId="2" borderId="1" xfId="0" applyFont="1" applyFill="1" applyBorder="1"/>
    <xf numFmtId="0" fontId="0" fillId="0" borderId="1" xfId="0" applyFont="1" applyBorder="1" applyAlignment="1">
      <alignment wrapText="1"/>
    </xf>
    <xf numFmtId="0" fontId="0" fillId="3" borderId="1" xfId="0" applyFont="1" applyFill="1" applyBorder="1"/>
    <xf numFmtId="0" fontId="0" fillId="0" borderId="0" xfId="0" applyFont="1" applyAlignment="1">
      <alignment vertical="center"/>
    </xf>
    <xf numFmtId="0" fontId="0" fillId="0" borderId="2" xfId="0" applyFont="1" applyFill="1" applyBorder="1" applyAlignment="1"/>
    <xf numFmtId="0" fontId="0" fillId="0" borderId="0" xfId="0" applyFont="1" applyAlignment="1">
      <alignment wrapText="1"/>
    </xf>
    <xf numFmtId="0" fontId="0" fillId="0" borderId="3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6" xfId="0" applyFont="1" applyBorder="1" applyAlignment="1">
      <alignment wrapText="1"/>
    </xf>
    <xf numFmtId="0" fontId="0" fillId="0" borderId="0" xfId="0" applyFont="1" applyAlignment="1">
      <alignment horizontal="center"/>
    </xf>
    <xf numFmtId="0" fontId="0" fillId="0" borderId="7" xfId="0" applyFont="1" applyBorder="1" applyAlignment="1">
      <alignment horizontal="center"/>
    </xf>
    <xf numFmtId="0" fontId="1" fillId="0" borderId="8" xfId="0" applyFont="1" applyBorder="1" applyAlignment="1">
      <alignment wrapText="1"/>
    </xf>
    <xf numFmtId="0" fontId="0" fillId="0" borderId="8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10" xfId="0" applyFont="1" applyBorder="1" applyAlignment="1">
      <alignment wrapText="1"/>
    </xf>
    <xf numFmtId="0" fontId="0" fillId="0" borderId="11" xfId="0" applyFont="1" applyBorder="1"/>
    <xf numFmtId="4" fontId="2" fillId="0" borderId="11" xfId="0" applyNumberFormat="1" applyFont="1" applyBorder="1" applyAlignment="1">
      <alignment horizontal="center" vertical="center"/>
    </xf>
    <xf numFmtId="0" fontId="0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2" xfId="0" applyFont="1" applyBorder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7</xdr:col>
      <xdr:colOff>466725</xdr:colOff>
      <xdr:row>18</xdr:row>
      <xdr:rowOff>47625</xdr:rowOff>
    </xdr:from>
    <xdr:ext cx="2486025" cy="571500"/>
    <xdr:sp>
      <xdr:nvSpPr>
        <xdr:cNvPr id="3" name="Rounded Rectangular Callout 2"/>
        <xdr:cNvSpPr/>
      </xdr:nvSpPr>
      <xdr:spPr>
        <a:xfrm>
          <a:off x="6019800" y="3705225"/>
          <a:ext cx="2486025" cy="571500"/>
        </a:xfrm>
        <a:prstGeom prst="wedgeRoundRectCallout">
          <a:avLst>
            <a:gd name="adj1" fmla="val -86775"/>
            <a:gd name="adj2" fmla="val -20617"/>
            <a:gd name="adj3" fmla="val 16667"/>
          </a:avLst>
        </a:prstGeom>
        <a:solidFill>
          <a:schemeClr val="accent1"/>
        </a:solidFill>
        <a:ln w="25400" cap="flat" cmpd="sng" algn="ctr">
          <a:solidFill>
            <a:schemeClr val="accent1">
              <a:shade val="50000"/>
            </a:schemeClr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l"/>
          <a:r>
            <a:rPr lang="en-US" sz="1100"/>
            <a:t>fill this column first, then arrange the portion of each food component!</a:t>
          </a:r>
          <a:endParaRPr lang="en-US" sz="11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13</xdr:col>
      <xdr:colOff>190500</xdr:colOff>
      <xdr:row>8</xdr:row>
      <xdr:rowOff>171450</xdr:rowOff>
    </xdr:from>
    <xdr:ext cx="495300" cy="657225"/>
    <xdr:sp>
      <xdr:nvSpPr>
        <xdr:cNvPr id="2" name="Right Brace 1"/>
        <xdr:cNvSpPr/>
      </xdr:nvSpPr>
      <xdr:spPr>
        <a:xfrm>
          <a:off x="8763000" y="2266950"/>
          <a:ext cx="495300" cy="657225"/>
        </a:xfrm>
        <a:prstGeom prst="rightBrace">
          <a:avLst/>
        </a:prstGeom>
        <a:ln w="285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lvl="0" algn="l"/>
          <a:endParaRPr lang="id-ID" sz="1100"/>
        </a:p>
      </xdr:txBody>
    </xdr:sp>
    <xdr:clientData fLocksWithSheet="0"/>
  </xdr:oneCellAnchor>
  <xdr:oneCellAnchor>
    <xdr:from>
      <xdr:col>14</xdr:col>
      <xdr:colOff>276225</xdr:colOff>
      <xdr:row>7</xdr:row>
      <xdr:rowOff>38100</xdr:rowOff>
    </xdr:from>
    <xdr:ext cx="2438400" cy="628650"/>
    <xdr:sp>
      <xdr:nvSpPr>
        <xdr:cNvPr id="3" name="Oval 2"/>
        <xdr:cNvSpPr/>
      </xdr:nvSpPr>
      <xdr:spPr>
        <a:xfrm>
          <a:off x="9429750" y="1943100"/>
          <a:ext cx="2438400" cy="628650"/>
        </a:xfrm>
        <a:prstGeom prst="ellipse">
          <a:avLst/>
        </a:prstGeom>
        <a:noFill/>
        <a:ln w="25400" cap="flat" cmpd="sng" algn="ctr">
          <a:solidFill>
            <a:schemeClr val="accent1">
              <a:shade val="50000"/>
            </a:schemeClr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lvl="0" algn="ctr"/>
          <a:r>
            <a:rPr lang="en-US" sz="1400" b="1">
              <a:solidFill>
                <a:srgbClr val="FFC000"/>
              </a:solidFill>
            </a:rPr>
            <a:t>make sure you've made precise calculation</a:t>
          </a:r>
          <a:endParaRPr lang="id-ID" sz="1400" b="1">
            <a:solidFill>
              <a:srgbClr val="FFC000"/>
            </a:solidFill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0"/>
  <sheetViews>
    <sheetView workbookViewId="0">
      <selection activeCell="E20" sqref="E20"/>
    </sheetView>
  </sheetViews>
  <sheetFormatPr defaultColWidth="14.4285714285714" defaultRowHeight="15" customHeight="1"/>
  <cols>
    <col min="1" max="1" width="16.2857142857143" customWidth="1"/>
    <col min="2" max="2" width="10.8571428571429" customWidth="1"/>
    <col min="3" max="3" width="11.5714285714286" customWidth="1"/>
    <col min="4" max="4" width="13.1428571428571" customWidth="1"/>
    <col min="5" max="5" width="11" customWidth="1"/>
    <col min="6" max="6" width="11.7142857142857" customWidth="1"/>
    <col min="7" max="13" width="8.71428571428571" customWidth="1"/>
  </cols>
  <sheetData>
    <row r="1" spans="1:1">
      <c r="A1" s="10"/>
    </row>
    <row r="2" spans="1:1">
      <c r="A2" s="10"/>
    </row>
    <row r="3" spans="1:1">
      <c r="A3" s="10"/>
    </row>
    <row r="4" ht="15.75" spans="1:1">
      <c r="A4" s="10"/>
    </row>
    <row r="5" ht="30.75" spans="1:13">
      <c r="A5" s="11"/>
      <c r="B5" s="12" t="s">
        <v>0</v>
      </c>
      <c r="C5" s="12" t="s">
        <v>1</v>
      </c>
      <c r="D5" s="12" t="s">
        <v>2</v>
      </c>
      <c r="E5" s="12" t="s">
        <v>3</v>
      </c>
      <c r="F5" s="13" t="s">
        <v>4</v>
      </c>
      <c r="G5" s="14"/>
      <c r="H5" s="14"/>
      <c r="I5" s="14"/>
      <c r="J5" s="14"/>
      <c r="K5" s="14"/>
      <c r="L5" s="14"/>
      <c r="M5" s="14"/>
    </row>
    <row r="6" spans="1:6">
      <c r="A6" s="15" t="s">
        <v>5</v>
      </c>
      <c r="B6" s="16">
        <v>4.5</v>
      </c>
      <c r="C6" s="16">
        <f>B6*175</f>
        <v>787.5</v>
      </c>
      <c r="D6" s="16">
        <f>B6*40</f>
        <v>180</v>
      </c>
      <c r="E6" s="16">
        <f>B6*4</f>
        <v>18</v>
      </c>
      <c r="F6" s="17"/>
    </row>
    <row r="7" spans="1:6">
      <c r="A7" s="18" t="s">
        <v>6</v>
      </c>
      <c r="B7" s="16"/>
      <c r="C7" s="16"/>
      <c r="D7" s="16"/>
      <c r="E7" s="16"/>
      <c r="F7" s="17"/>
    </row>
    <row r="8" spans="1:6">
      <c r="A8" s="19" t="s">
        <v>7</v>
      </c>
      <c r="B8" s="16">
        <v>1.5</v>
      </c>
      <c r="C8" s="16">
        <f>B8*50</f>
        <v>75</v>
      </c>
      <c r="D8" s="16"/>
      <c r="E8" s="16">
        <f t="shared" ref="E8:E10" si="0">B8*7</f>
        <v>10.5</v>
      </c>
      <c r="F8" s="17">
        <f>B8*2</f>
        <v>3</v>
      </c>
    </row>
    <row r="9" spans="1:6">
      <c r="A9" s="19" t="s">
        <v>8</v>
      </c>
      <c r="B9" s="16">
        <v>1</v>
      </c>
      <c r="C9" s="16">
        <f>B9*75</f>
        <v>75</v>
      </c>
      <c r="D9" s="16"/>
      <c r="E9" s="16">
        <f t="shared" si="0"/>
        <v>7</v>
      </c>
      <c r="F9" s="17">
        <f>B9*5</f>
        <v>5</v>
      </c>
    </row>
    <row r="10" spans="1:6">
      <c r="A10" s="19" t="s">
        <v>9</v>
      </c>
      <c r="B10" s="16">
        <v>0.5</v>
      </c>
      <c r="C10" s="16">
        <f>B10*150</f>
        <v>75</v>
      </c>
      <c r="D10" s="16"/>
      <c r="E10" s="16">
        <f t="shared" si="0"/>
        <v>3.5</v>
      </c>
      <c r="F10" s="17">
        <f>B10*13</f>
        <v>6.5</v>
      </c>
    </row>
    <row r="11" spans="1:6">
      <c r="A11" s="19" t="s">
        <v>10</v>
      </c>
      <c r="B11" s="16">
        <v>3</v>
      </c>
      <c r="C11" s="16">
        <f>B11*80</f>
        <v>240</v>
      </c>
      <c r="D11" s="16">
        <f>B11*8</f>
        <v>24</v>
      </c>
      <c r="E11" s="16">
        <f>B11*6</f>
        <v>18</v>
      </c>
      <c r="F11" s="17">
        <f>B11*3</f>
        <v>9</v>
      </c>
    </row>
    <row r="12" spans="1:6">
      <c r="A12" s="19" t="s">
        <v>11</v>
      </c>
      <c r="B12" s="16">
        <v>1.5</v>
      </c>
      <c r="C12" s="16">
        <f>B12*50</f>
        <v>75</v>
      </c>
      <c r="D12" s="16">
        <f>B12*10</f>
        <v>15</v>
      </c>
      <c r="E12" s="16">
        <f>B12*3</f>
        <v>4.5</v>
      </c>
      <c r="F12" s="17"/>
    </row>
    <row r="13" spans="1:6">
      <c r="A13" s="19" t="s">
        <v>12</v>
      </c>
      <c r="B13" s="16">
        <v>2.5</v>
      </c>
      <c r="C13" s="16">
        <f>B13*25</f>
        <v>62.5</v>
      </c>
      <c r="D13" s="16">
        <f>B13*5</f>
        <v>12.5</v>
      </c>
      <c r="E13" s="16">
        <f>B13*1</f>
        <v>2.5</v>
      </c>
      <c r="F13" s="17"/>
    </row>
    <row r="14" spans="1:6">
      <c r="A14" s="19" t="s">
        <v>13</v>
      </c>
      <c r="B14" s="16">
        <v>2</v>
      </c>
      <c r="C14" s="16">
        <f>B14*50</f>
        <v>100</v>
      </c>
      <c r="D14" s="16"/>
      <c r="E14" s="16"/>
      <c r="F14" s="17">
        <f>B14*5</f>
        <v>10</v>
      </c>
    </row>
    <row r="15" spans="1:6">
      <c r="A15" s="19" t="s">
        <v>14</v>
      </c>
      <c r="B15" s="16">
        <v>1.25</v>
      </c>
      <c r="C15" s="16">
        <f>B15*30</f>
        <v>37.5</v>
      </c>
      <c r="D15" s="16">
        <f>B15*7.5</f>
        <v>9.375</v>
      </c>
      <c r="E15" s="16"/>
      <c r="F15" s="17"/>
    </row>
    <row r="16" spans="1:6">
      <c r="A16" s="19" t="s">
        <v>15</v>
      </c>
      <c r="B16" s="16">
        <v>2.5</v>
      </c>
      <c r="C16" s="16">
        <f>B16*110</f>
        <v>275</v>
      </c>
      <c r="D16" s="16">
        <f t="shared" ref="D16:D17" si="1">B16*10</f>
        <v>25</v>
      </c>
      <c r="E16" s="16">
        <f>B16*7</f>
        <v>17.5</v>
      </c>
      <c r="F16" s="17">
        <f>B16*8</f>
        <v>20</v>
      </c>
    </row>
    <row r="17" ht="15.75" spans="1:6">
      <c r="A17" s="19" t="s">
        <v>16</v>
      </c>
      <c r="B17" s="16">
        <v>3.5</v>
      </c>
      <c r="C17" s="16">
        <f>B17*50</f>
        <v>175</v>
      </c>
      <c r="D17" s="16">
        <f t="shared" si="1"/>
        <v>35</v>
      </c>
      <c r="E17" s="16"/>
      <c r="F17" s="17"/>
    </row>
    <row r="18" ht="15.75" spans="1:6">
      <c r="A18" s="20" t="s">
        <v>17</v>
      </c>
      <c r="B18" s="21"/>
      <c r="C18" s="22">
        <f t="shared" ref="C18:F18" si="2">SUM(C6:C17)</f>
        <v>1977.5</v>
      </c>
      <c r="D18" s="22">
        <f t="shared" si="2"/>
        <v>300.875</v>
      </c>
      <c r="E18" s="22">
        <f t="shared" si="2"/>
        <v>81.5</v>
      </c>
      <c r="F18" s="23">
        <f t="shared" si="2"/>
        <v>53.5</v>
      </c>
    </row>
    <row r="19" spans="1:1">
      <c r="A19" s="10"/>
    </row>
    <row r="20" spans="1:6">
      <c r="A20" s="24" t="s">
        <v>18</v>
      </c>
      <c r="B20" s="25"/>
      <c r="C20" s="26">
        <v>2016.055</v>
      </c>
      <c r="D20" s="27">
        <v>302.40825</v>
      </c>
      <c r="E20" s="28">
        <v>75.6020625</v>
      </c>
      <c r="F20" s="28">
        <v>56.001527778</v>
      </c>
    </row>
    <row r="21" ht="15.75" customHeight="1" spans="1:6">
      <c r="A21" s="29" t="s">
        <v>19</v>
      </c>
      <c r="B21" s="30"/>
      <c r="C21" s="30">
        <f t="shared" ref="C21:F21" si="3">C18/C20*100</f>
        <v>98.0876017767372</v>
      </c>
      <c r="D21" s="30">
        <f t="shared" si="3"/>
        <v>99.4929867158055</v>
      </c>
      <c r="E21" s="30">
        <f t="shared" si="3"/>
        <v>107.801291796768</v>
      </c>
      <c r="F21" s="30">
        <f t="shared" si="3"/>
        <v>95.5331079753458</v>
      </c>
    </row>
    <row r="22" ht="15.75" customHeight="1" spans="1:1">
      <c r="A22" s="10"/>
    </row>
    <row r="23" ht="15.75" customHeight="1" spans="1:1">
      <c r="A23" s="10"/>
    </row>
    <row r="24" ht="15.75" customHeight="1" spans="1:1">
      <c r="A24" s="10"/>
    </row>
    <row r="25" ht="15.75" customHeight="1" spans="1:1">
      <c r="A25" s="10"/>
    </row>
    <row r="26" ht="15.75" customHeight="1" spans="1:1">
      <c r="A26" s="10"/>
    </row>
    <row r="27" ht="15.75" customHeight="1" spans="1:1">
      <c r="A27" s="10"/>
    </row>
    <row r="28" ht="15.75" customHeight="1" spans="1:1">
      <c r="A28" s="10"/>
    </row>
    <row r="29" ht="15.75" customHeight="1" spans="1:1">
      <c r="A29" s="10"/>
    </row>
    <row r="30" ht="15.75" customHeight="1" spans="1:1">
      <c r="A30" s="10"/>
    </row>
    <row r="31" ht="15.75" customHeight="1" spans="1:1">
      <c r="A31" s="10"/>
    </row>
    <row r="32" ht="15.75" customHeight="1" spans="1:1">
      <c r="A32" s="10"/>
    </row>
    <row r="33" ht="15.75" customHeight="1" spans="1:1">
      <c r="A33" s="10"/>
    </row>
    <row r="34" ht="15.75" customHeight="1" spans="1:1">
      <c r="A34" s="10"/>
    </row>
    <row r="35" ht="15.75" customHeight="1" spans="1:1">
      <c r="A35" s="10"/>
    </row>
    <row r="36" ht="15.75" customHeight="1" spans="1:1">
      <c r="A36" s="10"/>
    </row>
    <row r="37" ht="15.75" customHeight="1" spans="1:1">
      <c r="A37" s="10"/>
    </row>
    <row r="38" ht="15.75" customHeight="1" spans="1:1">
      <c r="A38" s="10"/>
    </row>
    <row r="39" ht="15.75" customHeight="1" spans="1:1">
      <c r="A39" s="10"/>
    </row>
    <row r="40" ht="15.75" customHeight="1" spans="1:1">
      <c r="A40" s="10"/>
    </row>
    <row r="41" ht="15.75" customHeight="1" spans="1:1">
      <c r="A41" s="10"/>
    </row>
    <row r="42" ht="15.75" customHeight="1" spans="1:1">
      <c r="A42" s="10"/>
    </row>
    <row r="43" ht="15.75" customHeight="1" spans="1:1">
      <c r="A43" s="10"/>
    </row>
    <row r="44" ht="15.75" customHeight="1" spans="1:1">
      <c r="A44" s="10"/>
    </row>
    <row r="45" ht="15.75" customHeight="1" spans="1:1">
      <c r="A45" s="10"/>
    </row>
    <row r="46" ht="15.75" customHeight="1" spans="1:1">
      <c r="A46" s="10"/>
    </row>
    <row r="47" ht="15.75" customHeight="1" spans="1:1">
      <c r="A47" s="10"/>
    </row>
    <row r="48" ht="15.75" customHeight="1" spans="1:1">
      <c r="A48" s="10"/>
    </row>
    <row r="49" ht="15.75" customHeight="1" spans="1:1">
      <c r="A49" s="10"/>
    </row>
    <row r="50" ht="15.75" customHeight="1" spans="1:1">
      <c r="A50" s="10"/>
    </row>
    <row r="51" ht="15.75" customHeight="1" spans="1:1">
      <c r="A51" s="10"/>
    </row>
    <row r="52" ht="15.75" customHeight="1" spans="1:1">
      <c r="A52" s="10"/>
    </row>
    <row r="53" ht="15.75" customHeight="1" spans="1:1">
      <c r="A53" s="10"/>
    </row>
    <row r="54" ht="15.75" customHeight="1" spans="1:1">
      <c r="A54" s="10"/>
    </row>
    <row r="55" ht="15.75" customHeight="1" spans="1:1">
      <c r="A55" s="10"/>
    </row>
    <row r="56" ht="15.75" customHeight="1" spans="1:1">
      <c r="A56" s="10"/>
    </row>
    <row r="57" ht="15.75" customHeight="1" spans="1:1">
      <c r="A57" s="10"/>
    </row>
    <row r="58" ht="15.75" customHeight="1" spans="1:1">
      <c r="A58" s="10"/>
    </row>
    <row r="59" ht="15.75" customHeight="1" spans="1:1">
      <c r="A59" s="10"/>
    </row>
    <row r="60" ht="15.75" customHeight="1" spans="1:1">
      <c r="A60" s="10"/>
    </row>
    <row r="61" ht="15.75" customHeight="1" spans="1:1">
      <c r="A61" s="10"/>
    </row>
    <row r="62" ht="15.75" customHeight="1" spans="1:1">
      <c r="A62" s="10"/>
    </row>
    <row r="63" ht="15.75" customHeight="1" spans="1:1">
      <c r="A63" s="10"/>
    </row>
    <row r="64" ht="15.75" customHeight="1" spans="1:1">
      <c r="A64" s="10"/>
    </row>
    <row r="65" ht="15.75" customHeight="1" spans="1:1">
      <c r="A65" s="10"/>
    </row>
    <row r="66" ht="15.75" customHeight="1" spans="1:1">
      <c r="A66" s="10"/>
    </row>
    <row r="67" ht="15.75" customHeight="1" spans="1:1">
      <c r="A67" s="10"/>
    </row>
    <row r="68" ht="15.75" customHeight="1" spans="1:1">
      <c r="A68" s="10"/>
    </row>
    <row r="69" ht="15.75" customHeight="1" spans="1:1">
      <c r="A69" s="10"/>
    </row>
    <row r="70" ht="15.75" customHeight="1" spans="1:1">
      <c r="A70" s="10"/>
    </row>
    <row r="71" ht="15.75" customHeight="1" spans="1:1">
      <c r="A71" s="10"/>
    </row>
    <row r="72" ht="15.75" customHeight="1" spans="1:1">
      <c r="A72" s="10"/>
    </row>
    <row r="73" ht="15.75" customHeight="1" spans="1:1">
      <c r="A73" s="10"/>
    </row>
    <row r="74" ht="15.75" customHeight="1" spans="1:1">
      <c r="A74" s="10"/>
    </row>
    <row r="75" ht="15.75" customHeight="1" spans="1:1">
      <c r="A75" s="10"/>
    </row>
    <row r="76" ht="15.75" customHeight="1" spans="1:1">
      <c r="A76" s="10"/>
    </row>
    <row r="77" ht="15.75" customHeight="1" spans="1:1">
      <c r="A77" s="10"/>
    </row>
    <row r="78" ht="15.75" customHeight="1" spans="1:1">
      <c r="A78" s="10"/>
    </row>
    <row r="79" ht="15.75" customHeight="1" spans="1:1">
      <c r="A79" s="10"/>
    </row>
    <row r="80" ht="15.75" customHeight="1" spans="1:1">
      <c r="A80" s="10"/>
    </row>
    <row r="81" ht="15.75" customHeight="1" spans="1:1">
      <c r="A81" s="10"/>
    </row>
    <row r="82" ht="15.75" customHeight="1" spans="1:1">
      <c r="A82" s="10"/>
    </row>
    <row r="83" ht="15.75" customHeight="1" spans="1:1">
      <c r="A83" s="10"/>
    </row>
    <row r="84" ht="15.75" customHeight="1" spans="1:1">
      <c r="A84" s="10"/>
    </row>
    <row r="85" ht="15.75" customHeight="1" spans="1:1">
      <c r="A85" s="10"/>
    </row>
    <row r="86" ht="15.75" customHeight="1" spans="1:1">
      <c r="A86" s="10"/>
    </row>
    <row r="87" ht="15.75" customHeight="1" spans="1:1">
      <c r="A87" s="10"/>
    </row>
    <row r="88" ht="15.75" customHeight="1" spans="1:1">
      <c r="A88" s="10"/>
    </row>
    <row r="89" ht="15.75" customHeight="1" spans="1:1">
      <c r="A89" s="10"/>
    </row>
    <row r="90" ht="15.75" customHeight="1" spans="1:1">
      <c r="A90" s="10"/>
    </row>
    <row r="91" ht="15.75" customHeight="1" spans="1:1">
      <c r="A91" s="10"/>
    </row>
    <row r="92" ht="15.75" customHeight="1" spans="1:1">
      <c r="A92" s="10"/>
    </row>
    <row r="93" ht="15.75" customHeight="1" spans="1:1">
      <c r="A93" s="10"/>
    </row>
    <row r="94" ht="15.75" customHeight="1" spans="1:1">
      <c r="A94" s="10"/>
    </row>
    <row r="95" ht="15.75" customHeight="1" spans="1:1">
      <c r="A95" s="10"/>
    </row>
    <row r="96" ht="15.75" customHeight="1" spans="1:1">
      <c r="A96" s="10"/>
    </row>
    <row r="97" ht="15.75" customHeight="1" spans="1:1">
      <c r="A97" s="10"/>
    </row>
    <row r="98" ht="15.75" customHeight="1" spans="1:1">
      <c r="A98" s="10"/>
    </row>
    <row r="99" ht="15.75" customHeight="1" spans="1:1">
      <c r="A99" s="10"/>
    </row>
    <row r="100" ht="15.75" customHeight="1" spans="1:1">
      <c r="A100" s="10"/>
    </row>
  </sheetData>
  <pageMargins left="0.7" right="0.7" top="0.75" bottom="0.75" header="0" footer="0"/>
  <pageSetup paperSize="1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0"/>
  <sheetViews>
    <sheetView tabSelected="1" zoomScale="80" zoomScaleNormal="80" workbookViewId="0">
      <selection activeCell="M7" sqref="M7"/>
    </sheetView>
  </sheetViews>
  <sheetFormatPr defaultColWidth="14.4285714285714" defaultRowHeight="15" customHeight="1"/>
  <cols>
    <col min="1" max="1" width="16.5714285714286" customWidth="1"/>
    <col min="2" max="2" width="8.71428571428571" customWidth="1"/>
    <col min="3" max="4" width="10" customWidth="1"/>
    <col min="5" max="6" width="8.71428571428571" customWidth="1"/>
    <col min="7" max="7" width="9.71428571428571" customWidth="1"/>
    <col min="8" max="8" width="10.2857142857143" customWidth="1"/>
    <col min="9" max="9" width="11" customWidth="1"/>
    <col min="10" max="19" width="8.71428571428571" customWidth="1"/>
  </cols>
  <sheetData>
    <row r="1" ht="60" spans="1:19">
      <c r="A1" s="1"/>
      <c r="B1" s="1" t="s">
        <v>20</v>
      </c>
      <c r="C1" s="2" t="s">
        <v>5</v>
      </c>
      <c r="D1" s="2" t="s">
        <v>21</v>
      </c>
      <c r="E1" s="2" t="s">
        <v>22</v>
      </c>
      <c r="F1" s="2" t="s">
        <v>23</v>
      </c>
      <c r="G1" s="2" t="s">
        <v>10</v>
      </c>
      <c r="H1" s="2" t="s">
        <v>11</v>
      </c>
      <c r="I1" s="2" t="s">
        <v>12</v>
      </c>
      <c r="J1" s="2" t="s">
        <v>13</v>
      </c>
      <c r="K1" s="2" t="s">
        <v>14</v>
      </c>
      <c r="L1" s="2" t="s">
        <v>15</v>
      </c>
      <c r="M1" s="2" t="s">
        <v>16</v>
      </c>
      <c r="N1" s="8"/>
      <c r="O1" s="8"/>
      <c r="P1" s="8"/>
      <c r="Q1" s="8"/>
      <c r="R1" s="8"/>
      <c r="S1" s="8"/>
    </row>
    <row r="2" spans="1:14">
      <c r="A2" s="3" t="s">
        <v>24</v>
      </c>
      <c r="B2" s="3"/>
      <c r="C2" s="3">
        <v>1</v>
      </c>
      <c r="D2" s="3">
        <v>0.5</v>
      </c>
      <c r="E2" s="3">
        <v>0</v>
      </c>
      <c r="F2" s="3">
        <v>0</v>
      </c>
      <c r="G2" s="3">
        <v>1</v>
      </c>
      <c r="H2" s="3">
        <v>0.5</v>
      </c>
      <c r="I2" s="3">
        <v>1.5</v>
      </c>
      <c r="J2" s="3">
        <v>0.5</v>
      </c>
      <c r="K2" s="3">
        <v>0.25</v>
      </c>
      <c r="L2" s="3">
        <v>0</v>
      </c>
      <c r="M2" s="3">
        <v>0.5</v>
      </c>
      <c r="N2" s="9"/>
    </row>
    <row r="3" spans="1:13">
      <c r="A3" s="4" t="s">
        <v>25</v>
      </c>
      <c r="B3" s="5"/>
      <c r="C3" s="5">
        <v>1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5">
        <v>0.5</v>
      </c>
      <c r="K3" s="5">
        <v>0</v>
      </c>
      <c r="L3" s="5">
        <v>1</v>
      </c>
      <c r="M3" s="5">
        <v>0</v>
      </c>
    </row>
    <row r="4" spans="1:13">
      <c r="A4" s="3" t="s">
        <v>26</v>
      </c>
      <c r="B4" s="3"/>
      <c r="C4" s="3">
        <v>1</v>
      </c>
      <c r="D4" s="3">
        <v>0.5</v>
      </c>
      <c r="E4" s="3">
        <v>1</v>
      </c>
      <c r="F4" s="3">
        <v>0</v>
      </c>
      <c r="G4" s="3">
        <v>1</v>
      </c>
      <c r="H4" s="3">
        <v>0</v>
      </c>
      <c r="I4" s="3">
        <v>0.5</v>
      </c>
      <c r="J4" s="3">
        <v>0</v>
      </c>
      <c r="K4" s="3">
        <v>0.5</v>
      </c>
      <c r="L4" s="3">
        <v>0.5</v>
      </c>
      <c r="M4" s="3">
        <v>1.5</v>
      </c>
    </row>
    <row r="5" spans="1:13">
      <c r="A5" s="3" t="s">
        <v>27</v>
      </c>
      <c r="B5" s="3"/>
      <c r="C5" s="3">
        <v>0</v>
      </c>
      <c r="D5" s="3">
        <v>0</v>
      </c>
      <c r="E5" s="3">
        <v>0</v>
      </c>
      <c r="F5" s="3">
        <v>0.5</v>
      </c>
      <c r="G5" s="3">
        <v>0</v>
      </c>
      <c r="H5" s="3">
        <v>1</v>
      </c>
      <c r="I5" s="3">
        <v>0</v>
      </c>
      <c r="J5" s="3">
        <v>0.5</v>
      </c>
      <c r="K5" s="3">
        <v>0.5</v>
      </c>
      <c r="L5" s="3">
        <v>0</v>
      </c>
      <c r="M5" s="3">
        <v>1</v>
      </c>
    </row>
    <row r="6" spans="1:13">
      <c r="A6" s="3" t="s">
        <v>28</v>
      </c>
      <c r="B6" s="3"/>
      <c r="C6" s="3">
        <v>0.5</v>
      </c>
      <c r="D6" s="3">
        <v>0.5</v>
      </c>
      <c r="E6" s="3">
        <v>0</v>
      </c>
      <c r="F6" s="3">
        <v>0</v>
      </c>
      <c r="G6" s="3">
        <v>1</v>
      </c>
      <c r="H6" s="3">
        <v>0</v>
      </c>
      <c r="I6" s="3">
        <v>0</v>
      </c>
      <c r="J6" s="3">
        <v>0.5</v>
      </c>
      <c r="K6" s="3">
        <v>0</v>
      </c>
      <c r="L6" s="3">
        <v>1</v>
      </c>
      <c r="M6" s="3">
        <v>0</v>
      </c>
    </row>
    <row r="7" spans="1:13">
      <c r="A7" s="6" t="s">
        <v>29</v>
      </c>
      <c r="B7" s="3"/>
      <c r="C7" s="3">
        <v>1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0.5</v>
      </c>
      <c r="J7" s="3">
        <v>0</v>
      </c>
      <c r="K7" s="3">
        <v>0</v>
      </c>
      <c r="L7" s="3">
        <v>0</v>
      </c>
      <c r="M7" s="3">
        <v>0.5</v>
      </c>
    </row>
    <row r="8" spans="1:13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ht="30" spans="1:13">
      <c r="A9" s="6" t="s">
        <v>30</v>
      </c>
      <c r="B9" s="3"/>
      <c r="C9" s="3">
        <f>SUM(C2:C7)</f>
        <v>4.5</v>
      </c>
      <c r="D9" s="3">
        <f t="shared" ref="D9:M9" si="0">SUM(D2:D7)</f>
        <v>1.5</v>
      </c>
      <c r="E9" s="3">
        <f t="shared" si="0"/>
        <v>1</v>
      </c>
      <c r="F9" s="3">
        <f t="shared" si="0"/>
        <v>0.5</v>
      </c>
      <c r="G9" s="3">
        <f t="shared" si="0"/>
        <v>3</v>
      </c>
      <c r="H9" s="3">
        <f t="shared" si="0"/>
        <v>1.5</v>
      </c>
      <c r="I9" s="3">
        <f t="shared" si="0"/>
        <v>2.5</v>
      </c>
      <c r="J9" s="3">
        <f t="shared" si="0"/>
        <v>2</v>
      </c>
      <c r="K9" s="3">
        <f t="shared" si="0"/>
        <v>1.25</v>
      </c>
      <c r="L9" s="3">
        <f t="shared" si="0"/>
        <v>2.5</v>
      </c>
      <c r="M9" s="3">
        <f t="shared" si="0"/>
        <v>3.5</v>
      </c>
    </row>
    <row r="10" ht="30" spans="1:13">
      <c r="A10" s="6" t="s">
        <v>31</v>
      </c>
      <c r="B10" s="3"/>
      <c r="C10" s="3">
        <f>calculation!B6</f>
        <v>4.5</v>
      </c>
      <c r="D10" s="3">
        <f>calculation!B8</f>
        <v>1.5</v>
      </c>
      <c r="E10" s="3">
        <f>calculation!B9</f>
        <v>1</v>
      </c>
      <c r="F10" s="3">
        <f>calculation!B10</f>
        <v>0.5</v>
      </c>
      <c r="G10" s="3">
        <f>calculation!B11</f>
        <v>3</v>
      </c>
      <c r="H10" s="3">
        <f>calculation!B12</f>
        <v>1.5</v>
      </c>
      <c r="I10" s="3">
        <f>calculation!B13</f>
        <v>2.5</v>
      </c>
      <c r="J10" s="3">
        <f>calculation!B14</f>
        <v>2</v>
      </c>
      <c r="K10" s="3">
        <f>calculation!B15</f>
        <v>1.25</v>
      </c>
      <c r="L10" s="3">
        <f>calculation!B16</f>
        <v>2.5</v>
      </c>
      <c r="M10" s="3">
        <f>calculation!B17</f>
        <v>3.5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ageMargins left="0.7" right="0.7" top="0.75" bottom="0.75" header="0" footer="0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calculation</vt:lpstr>
      <vt:lpstr>portion distribution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BundaZamZam</dc:creator>
  <cp:lastModifiedBy>ASUS</cp:lastModifiedBy>
  <dcterms:created xsi:type="dcterms:W3CDTF">2006-09-16T00:00:00Z</dcterms:created>
  <dcterms:modified xsi:type="dcterms:W3CDTF">2022-05-11T05:43:18Z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1033-11.2.0.10451</vt:lpwstr>
  </property>
  <property fmtid="{D5CDD505-2E9C-101B-9397-08002B2CF9AE}" pid="3" name="ICV">
    <vt:lpwstr>D2D4CBA7D397482DA32EBA037361CDE5</vt:lpwstr>
  </property>
</Properties>
</file>