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charts/colors6.xml" ContentType="application/vnd.ms-office.chartcolorstyle+xml"/>
  <Override PartName="/xl/charts/style6.xml" ContentType="application/vnd.ms-office.chartstyle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charts/style5.xml" ContentType="application/vnd.ms-office.chart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hart5.xml" ContentType="application/vnd.openxmlformats-officedocument.drawingml.chart+xml"/>
  <Override PartName="/xl/charts/colors4.xml" ContentType="application/vnd.ms-office.chartcolorstyle+xml"/>
  <Override PartName="/xl/charts/colors5.xml" ContentType="application/vnd.ms-office.chartcolorstyle+xml"/>
  <Override PartName="/xl/charts/style4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8b5\AC\Temp\"/>
    </mc:Choice>
  </mc:AlternateContent>
  <bookViews>
    <workbookView xWindow="-60" yWindow="-60" windowWidth="15480" windowHeight="11640" xr2:uid="{00000000-000D-0000-FFFF-FFFF00000000}"/>
  </bookViews>
  <sheets>
    <sheet name="Sheet1" sheetId="1" r:id="rId1"/>
  </sheet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3" i="1" l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D15" i="1"/>
  <c r="AD23" i="1"/>
  <c r="AD22" i="1"/>
  <c r="AD21" i="1"/>
  <c r="AD20" i="1"/>
  <c r="AD19" i="1"/>
  <c r="AD18" i="1"/>
  <c r="AD17" i="1"/>
  <c r="AD16" i="1"/>
  <c r="AD14" i="1"/>
  <c r="AD13" i="1"/>
  <c r="AD12" i="1"/>
  <c r="AD11" i="1"/>
  <c r="AD10" i="1"/>
  <c r="AD9" i="1"/>
  <c r="AD8" i="1"/>
  <c r="AD7" i="1"/>
  <c r="AD6" i="1"/>
  <c r="AD5" i="1"/>
  <c r="AD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I38" i="1"/>
  <c r="I37" i="1"/>
  <c r="G39" i="1"/>
  <c r="G38" i="1"/>
  <c r="G37" i="1"/>
  <c r="E39" i="1"/>
  <c r="E38" i="1"/>
  <c r="E37" i="1"/>
  <c r="C37" i="1"/>
  <c r="C39" i="1"/>
  <c r="C38" i="1"/>
</calcChain>
</file>

<file path=xl/sharedStrings.xml><?xml version="1.0" encoding="utf-8"?>
<sst xmlns="http://schemas.openxmlformats.org/spreadsheetml/2006/main" count="166" uniqueCount="45">
  <si>
    <t>USIA</t>
  </si>
  <si>
    <t>PENDIDIKAN</t>
  </si>
  <si>
    <t>PARITAS</t>
  </si>
  <si>
    <t>PEKERJAAN</t>
  </si>
  <si>
    <t>PENGETAHUAN</t>
  </si>
  <si>
    <t>NILAI</t>
  </si>
  <si>
    <t>SD</t>
  </si>
  <si>
    <t>MULTIPARA</t>
  </si>
  <si>
    <t>responden</t>
  </si>
  <si>
    <t>SMP</t>
  </si>
  <si>
    <t>PRIMIPARA</t>
  </si>
  <si>
    <t>SMA</t>
  </si>
  <si>
    <t>GRANDEMULTI</t>
  </si>
  <si>
    <t>BAIK</t>
  </si>
  <si>
    <t>SEDANG</t>
  </si>
  <si>
    <t>CUKUP</t>
  </si>
  <si>
    <t xml:space="preserve">TUGAS </t>
  </si>
  <si>
    <t>1. JUMLAH HASIL JAWABAN  RESPONDEN</t>
  </si>
  <si>
    <t>2. Hitung PENILAIAN</t>
  </si>
  <si>
    <t>3. BUAT KATEGORI</t>
  </si>
  <si>
    <t>80-100</t>
  </si>
  <si>
    <t>56-79</t>
  </si>
  <si>
    <t>&lt;=55</t>
  </si>
  <si>
    <t>KATEGORI NILAI</t>
  </si>
  <si>
    <t>SWASTA</t>
  </si>
  <si>
    <t>IRT</t>
  </si>
  <si>
    <t>PNS</t>
  </si>
  <si>
    <t>Pendidikan</t>
  </si>
  <si>
    <t>Pekerjaan</t>
  </si>
  <si>
    <t>JAMINAN KESEHATAN</t>
  </si>
  <si>
    <t>BPJS</t>
  </si>
  <si>
    <t>jaminan</t>
  </si>
  <si>
    <t>Soal 1</t>
  </si>
  <si>
    <t>Responden</t>
  </si>
  <si>
    <t>KATEGORI</t>
  </si>
  <si>
    <t>JUMLAH JAWABAN</t>
  </si>
  <si>
    <t>4. BUAT BAGAN(CHART) JUMLAH JAWABAN, NILAI DAN KATEGORI PENGETAHUAN</t>
  </si>
  <si>
    <t>NO RESPONDEN</t>
  </si>
  <si>
    <t>16-25</t>
  </si>
  <si>
    <t>26-35</t>
  </si>
  <si>
    <t>36 KE ATAS</t>
  </si>
  <si>
    <t xml:space="preserve">Gambaran tingkat pengetahuan IBU HAMIL DALAM PEMANFAATAN  BUKU KIA DI PUSKESMAS </t>
  </si>
  <si>
    <t>KERJAKAN  MENGGUNAKAN RUMUS dan buat tabel dengan diagram batang atau pie</t>
  </si>
  <si>
    <t>ASURANSI</t>
  </si>
  <si>
    <t xml:space="preserve">ASURANSI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</si>
</sst>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0" fillId="2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 /><Relationship Id="rId1" Type="http://schemas.microsoft.com/office/2011/relationships/chartStyle" Target="style7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Sheet1!$AC$3</c:f>
              <c:strCache>
                <c:ptCount val="1"/>
                <c:pt idx="0">
                  <c:v>JUMLAH JAWABAN</c:v>
                </c:pt>
              </c:strCache>
            </c:strRef>
          </c:tx>
          <c:spPr>
            <a:ln w="19050" cap="rnd" cmpd="sng" algn="ctr">
              <a:solidFill>
                <a:schemeClr val="accent2">
                  <a:tint val="77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Sheet1!$AC$4:$AC$23</c:f>
              <c:numCache>
                <c:formatCode>General</c:formatCode>
                <c:ptCount val="20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0-4349-9D09-59C535D82438}"/>
            </c:ext>
          </c:extLst>
        </c:ser>
        <c:ser>
          <c:idx val="1"/>
          <c:order val="1"/>
          <c:tx>
            <c:strRef>
              <c:f>Sheet1!$AD$3</c:f>
              <c:strCache>
                <c:ptCount val="1"/>
                <c:pt idx="0">
                  <c:v>NILAI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76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Sheet1!$AD$4:$AD$23</c:f>
              <c:numCache>
                <c:formatCode>General</c:formatCode>
                <c:ptCount val="20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55.000000000000007</c:v>
                </c:pt>
                <c:pt idx="6">
                  <c:v>60</c:v>
                </c:pt>
                <c:pt idx="7">
                  <c:v>65</c:v>
                </c:pt>
                <c:pt idx="8">
                  <c:v>65</c:v>
                </c:pt>
                <c:pt idx="9">
                  <c:v>70</c:v>
                </c:pt>
                <c:pt idx="10">
                  <c:v>70</c:v>
                </c:pt>
                <c:pt idx="11">
                  <c:v>80</c:v>
                </c:pt>
                <c:pt idx="12">
                  <c:v>90</c:v>
                </c:pt>
                <c:pt idx="13">
                  <c:v>45</c:v>
                </c:pt>
                <c:pt idx="14">
                  <c:v>50</c:v>
                </c:pt>
                <c:pt idx="15">
                  <c:v>55.000000000000007</c:v>
                </c:pt>
                <c:pt idx="16">
                  <c:v>60</c:v>
                </c:pt>
                <c:pt idx="17">
                  <c:v>65</c:v>
                </c:pt>
                <c:pt idx="18">
                  <c:v>65</c:v>
                </c:pt>
                <c:pt idx="1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0-4349-9D09-59C535D82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2535503"/>
        <c:axId val="1"/>
      </c:lineChart>
      <c:catAx>
        <c:axId val="157253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57253550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2500439049272566"/>
          <c:y val="0.7823379371367617"/>
          <c:w val="0.74326934887566609"/>
          <c:h val="0.14966464884355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PENDIDIKAN TERAKHIR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8E-42FB-989D-83FADD8F93C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38E-42FB-989D-83FADD8F93C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38E-42FB-989D-83FADD8F93C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Sheet1!$B$37:$B$39</c:f>
              <c:strCache>
                <c:ptCount val="3"/>
                <c:pt idx="0">
                  <c:v>SD</c:v>
                </c:pt>
                <c:pt idx="1">
                  <c:v>SMP</c:v>
                </c:pt>
                <c:pt idx="2">
                  <c:v>SMA</c:v>
                </c:pt>
              </c:strCache>
            </c:strRef>
          </c:cat>
          <c:val>
            <c:numRef>
              <c:f>Sheet1!$C$37:$C$39</c:f>
              <c:numCache>
                <c:formatCode>General</c:formatCode>
                <c:ptCount val="3"/>
                <c:pt idx="0">
                  <c:v>6</c:v>
                </c:pt>
                <c:pt idx="1">
                  <c:v>16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8E-42FB-989D-83FADD8F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41667271"/>
        <c:axId val="941668231"/>
      </c:barChart>
      <c:catAx>
        <c:axId val="941667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41668231"/>
        <c:crosses val="autoZero"/>
        <c:auto val="1"/>
        <c:lblAlgn val="ctr"/>
        <c:lblOffset val="100"/>
        <c:noMultiLvlLbl val="0"/>
      </c:catAx>
      <c:valAx>
        <c:axId val="94166823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4166727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Sheet1!$AC$3</c:f>
              <c:strCache>
                <c:ptCount val="1"/>
                <c:pt idx="0">
                  <c:v>JUMLAH JAWABAN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pPr>
              <a:solidFill>
                <a:schemeClr val="accent4"/>
              </a:solidFill>
              <a:ln w="6350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val>
            <c:numRef>
              <c:f>Sheet1!$AC$4:$AC$23</c:f>
              <c:numCache>
                <c:formatCode>General</c:formatCode>
                <c:ptCount val="20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DC-4E08-A6B0-EB481F342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536751"/>
        <c:axId val="1"/>
      </c:lineChart>
      <c:catAx>
        <c:axId val="157253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572536751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Sheet1!$AD$3</c:f>
              <c:strCache>
                <c:ptCount val="1"/>
                <c:pt idx="0">
                  <c:v>NILAI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pPr>
              <a:solidFill>
                <a:schemeClr val="accent6"/>
              </a:solidFill>
              <a:ln w="6350" cap="flat" cmpd="sng" algn="ctr">
                <a:solidFill>
                  <a:schemeClr val="accent6"/>
                </a:solidFill>
                <a:prstDash val="solid"/>
                <a:round/>
              </a:ln>
              <a:effectLst/>
            </c:spPr>
          </c:marker>
          <c:val>
            <c:numRef>
              <c:f>Sheet1!$AD$4:$AD$23</c:f>
              <c:numCache>
                <c:formatCode>General</c:formatCode>
                <c:ptCount val="20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55.000000000000007</c:v>
                </c:pt>
                <c:pt idx="6">
                  <c:v>60</c:v>
                </c:pt>
                <c:pt idx="7">
                  <c:v>65</c:v>
                </c:pt>
                <c:pt idx="8">
                  <c:v>65</c:v>
                </c:pt>
                <c:pt idx="9">
                  <c:v>70</c:v>
                </c:pt>
                <c:pt idx="10">
                  <c:v>70</c:v>
                </c:pt>
                <c:pt idx="11">
                  <c:v>80</c:v>
                </c:pt>
                <c:pt idx="12">
                  <c:v>90</c:v>
                </c:pt>
                <c:pt idx="13">
                  <c:v>45</c:v>
                </c:pt>
                <c:pt idx="14">
                  <c:v>50</c:v>
                </c:pt>
                <c:pt idx="15">
                  <c:v>55.000000000000007</c:v>
                </c:pt>
                <c:pt idx="16">
                  <c:v>60</c:v>
                </c:pt>
                <c:pt idx="17">
                  <c:v>65</c:v>
                </c:pt>
                <c:pt idx="18">
                  <c:v>65</c:v>
                </c:pt>
                <c:pt idx="1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EA1-A074-7E5322640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540079"/>
        <c:axId val="1"/>
      </c:lineChart>
      <c:catAx>
        <c:axId val="157254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57254007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PEKERJAAN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view3D>
      <c:rotX val="6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1C22-4503-986D-D6B5F77D9B66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C22-4503-986D-D6B5F77D9B66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C22-4503-986D-D6B5F77D9B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Sheet1!$F$37:$F$39</c:f>
              <c:strCache>
                <c:ptCount val="3"/>
                <c:pt idx="0">
                  <c:v>IRT</c:v>
                </c:pt>
                <c:pt idx="1">
                  <c:v>SWASTA</c:v>
                </c:pt>
                <c:pt idx="2">
                  <c:v>PNS</c:v>
                </c:pt>
              </c:strCache>
            </c:strRef>
          </c:cat>
          <c:val>
            <c:numRef>
              <c:f>Sheet1!$G$37:$G$39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22-4503-986D-D6B5F77D9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0312582600378951"/>
          <c:y val="0.82542659138223562"/>
          <c:w val="0.3937802786404368"/>
          <c:h val="0.11640631416928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PARITAS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view3D>
      <c:rotX val="7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F2C-4020-971F-A6ED8BEE810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F2C-4020-971F-A6ED8BEE810C}"/>
              </c:ext>
            </c:extLst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F2C-4020-971F-A6ED8BEE81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Sheet1!$D$37:$D$39</c:f>
              <c:strCache>
                <c:ptCount val="3"/>
                <c:pt idx="0">
                  <c:v>PRIMIPARA</c:v>
                </c:pt>
                <c:pt idx="1">
                  <c:v>MULTIPARA</c:v>
                </c:pt>
                <c:pt idx="2">
                  <c:v>GRANDEMULTI</c:v>
                </c:pt>
              </c:strCache>
            </c:strRef>
          </c:cat>
          <c:val>
            <c:numRef>
              <c:f>Sheet1!$E$37:$E$39</c:f>
              <c:numCache>
                <c:formatCode>General</c:formatCode>
                <c:ptCount val="3"/>
                <c:pt idx="0">
                  <c:v>17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C-4020-971F-A6ED8BEE8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1014833121777569"/>
          <c:y val="0.84239568540655574"/>
          <c:w val="0.79132880059086219"/>
          <c:h val="0.108378392274527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JAMINAN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view3D>
      <c:rotX val="1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D5C-4C8B-82C5-12A03B587EAE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5C-4C8B-82C5-12A03B587E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Sheet1!$H$37:$H$38</c:f>
              <c:strCache>
                <c:ptCount val="2"/>
                <c:pt idx="0">
                  <c:v>BPJS</c:v>
                </c:pt>
                <c:pt idx="1">
                  <c:v>ASURANSI </c:v>
                </c:pt>
              </c:strCache>
            </c:strRef>
          </c:cat>
          <c:val>
            <c:numRef>
              <c:f>Sheet1!$I$37:$I$38</c:f>
              <c:numCache>
                <c:formatCode>General</c:formatCode>
                <c:ptCount val="2"/>
                <c:pt idx="0">
                  <c:v>22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C-4C8B-82C5-12A03B587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744448434547459"/>
          <c:y val="0.8079398793826551"/>
          <c:w val="0.45490172682225011"/>
          <c:h val="0.12429844298194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 /><Relationship Id="rId7" Type="http://schemas.openxmlformats.org/officeDocument/2006/relationships/chart" Target="../charts/chart7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6" Type="http://schemas.openxmlformats.org/officeDocument/2006/relationships/chart" Target="../charts/chart6.xml" /><Relationship Id="rId5" Type="http://schemas.openxmlformats.org/officeDocument/2006/relationships/chart" Target="../charts/chart5.xml" /><Relationship Id="rId4" Type="http://schemas.openxmlformats.org/officeDocument/2006/relationships/chart" Target="../charts/char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161925</xdr:colOff>
      <xdr:row>25</xdr:row>
      <xdr:rowOff>19050</xdr:rowOff>
    </xdr:from>
    <xdr:to>
      <xdr:col>27</xdr:col>
      <xdr:colOff>542925</xdr:colOff>
      <xdr:row>37</xdr:row>
      <xdr:rowOff>53163</xdr:rowOff>
    </xdr:to>
    <xdr:graphicFrame macro="">
      <xdr:nvGraphicFramePr>
        <xdr:cNvPr id="1052" name="Chart 2">
          <a:extLst>
            <a:ext uri="{FF2B5EF4-FFF2-40B4-BE49-F238E27FC236}">
              <a16:creationId xmlns:a16="http://schemas.microsoft.com/office/drawing/2014/main" id="{2E54FEB9-9618-0EEC-B00F-DB4D6F23B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118428</xdr:rowOff>
    </xdr:from>
    <xdr:to>
      <xdr:col>3</xdr:col>
      <xdr:colOff>428625</xdr:colOff>
      <xdr:row>52</xdr:row>
      <xdr:rowOff>70803</xdr:rowOff>
    </xdr:to>
    <xdr:graphicFrame macro="">
      <xdr:nvGraphicFramePr>
        <xdr:cNvPr id="1051" name="Chart 1">
          <a:extLst>
            <a:ext uri="{FF2B5EF4-FFF2-40B4-BE49-F238E27FC236}">
              <a16:creationId xmlns:a16="http://schemas.microsoft.com/office/drawing/2014/main" id="{04E72210-7241-3C2A-E0ED-23CC7A2E3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85725</xdr:colOff>
      <xdr:row>25</xdr:row>
      <xdr:rowOff>28575</xdr:rowOff>
    </xdr:from>
    <xdr:to>
      <xdr:col>31</xdr:col>
      <xdr:colOff>133350</xdr:colOff>
      <xdr:row>37</xdr:row>
      <xdr:rowOff>4834</xdr:rowOff>
    </xdr:to>
    <xdr:graphicFrame macro="">
      <xdr:nvGraphicFramePr>
        <xdr:cNvPr id="1053" name="Chart 3">
          <a:extLst>
            <a:ext uri="{FF2B5EF4-FFF2-40B4-BE49-F238E27FC236}">
              <a16:creationId xmlns:a16="http://schemas.microsoft.com/office/drawing/2014/main" id="{E7DC035F-0AD2-9A33-1882-0964174B1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247650</xdr:colOff>
      <xdr:row>24</xdr:row>
      <xdr:rowOff>161925</xdr:rowOff>
    </xdr:from>
    <xdr:to>
      <xdr:col>34</xdr:col>
      <xdr:colOff>352425</xdr:colOff>
      <xdr:row>37</xdr:row>
      <xdr:rowOff>43497</xdr:rowOff>
    </xdr:to>
    <xdr:graphicFrame macro="">
      <xdr:nvGraphicFramePr>
        <xdr:cNvPr id="1054" name="Chart 4">
          <a:extLst>
            <a:ext uri="{FF2B5EF4-FFF2-40B4-BE49-F238E27FC236}">
              <a16:creationId xmlns:a16="http://schemas.microsoft.com/office/drawing/2014/main" id="{397778C5-88C2-0495-B66D-B87E52453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41</xdr:row>
      <xdr:rowOff>171450</xdr:rowOff>
    </xdr:from>
    <xdr:to>
      <xdr:col>11</xdr:col>
      <xdr:colOff>47625</xdr:colOff>
      <xdr:row>52</xdr:row>
      <xdr:rowOff>144989</xdr:rowOff>
    </xdr:to>
    <xdr:graphicFrame macro="">
      <xdr:nvGraphicFramePr>
        <xdr:cNvPr id="1055" name="Chart 8">
          <a:extLst>
            <a:ext uri="{FF2B5EF4-FFF2-40B4-BE49-F238E27FC236}">
              <a16:creationId xmlns:a16="http://schemas.microsoft.com/office/drawing/2014/main" id="{1E5FB5DE-03A6-3B1D-D10C-7E3D9B71C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561975</xdr:colOff>
      <xdr:row>41</xdr:row>
      <xdr:rowOff>133350</xdr:rowOff>
    </xdr:from>
    <xdr:to>
      <xdr:col>6</xdr:col>
      <xdr:colOff>285145</xdr:colOff>
      <xdr:row>51</xdr:row>
      <xdr:rowOff>161925</xdr:rowOff>
    </xdr:to>
    <xdr:graphicFrame macro="">
      <xdr:nvGraphicFramePr>
        <xdr:cNvPr id="1056" name="Chart 9">
          <a:extLst>
            <a:ext uri="{FF2B5EF4-FFF2-40B4-BE49-F238E27FC236}">
              <a16:creationId xmlns:a16="http://schemas.microsoft.com/office/drawing/2014/main" id="{3E5F95E3-4CC9-0F28-625F-2778EB96F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258585</xdr:colOff>
      <xdr:row>53</xdr:row>
      <xdr:rowOff>21769</xdr:rowOff>
    </xdr:from>
    <xdr:to>
      <xdr:col>4</xdr:col>
      <xdr:colOff>801510</xdr:colOff>
      <xdr:row>61</xdr:row>
      <xdr:rowOff>186514</xdr:rowOff>
    </xdr:to>
    <xdr:graphicFrame macro="">
      <xdr:nvGraphicFramePr>
        <xdr:cNvPr id="1057" name="Chart 10">
          <a:extLst>
            <a:ext uri="{FF2B5EF4-FFF2-40B4-BE49-F238E27FC236}">
              <a16:creationId xmlns:a16="http://schemas.microsoft.com/office/drawing/2014/main" id="{CF21703B-9A10-583F-A486-1332C4C12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"/>
  <sheetViews>
    <sheetView tabSelected="1" zoomScale="110" zoomScaleNormal="110" workbookViewId="0" xr3:uid="{AEA406A1-0E4B-5B11-9CD5-51D6E497D94C}">
      <selection activeCell="Y44" sqref="Y44"/>
    </sheetView>
  </sheetViews>
  <sheetFormatPr defaultRowHeight="15" x14ac:dyDescent="0.2"/>
  <cols>
    <col min="1" max="1" width="12.5078125" customWidth="1"/>
    <col min="3" max="3" width="13.71875" customWidth="1"/>
    <col min="4" max="4" width="16.140625" customWidth="1"/>
    <col min="5" max="5" width="13.046875" customWidth="1"/>
    <col min="6" max="6" width="21.7890625" customWidth="1"/>
    <col min="7" max="7" width="12.10546875" customWidth="1"/>
    <col min="8" max="8" width="16.27734375" customWidth="1"/>
    <col min="29" max="29" width="11.97265625" style="9" customWidth="1"/>
    <col min="30" max="30" width="9.14453125" style="9" customWidth="1"/>
    <col min="31" max="31" width="10.22265625" style="9" customWidth="1"/>
  </cols>
  <sheetData>
    <row r="1" spans="1:35" x14ac:dyDescent="0.2">
      <c r="A1" t="s">
        <v>41</v>
      </c>
    </row>
    <row r="2" spans="1:35" x14ac:dyDescent="0.2">
      <c r="I2" s="1" t="s">
        <v>33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5" s="1" customFormat="1" ht="27.75" x14ac:dyDescent="0.2">
      <c r="A3" s="5" t="s">
        <v>37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29</v>
      </c>
      <c r="H3" s="1" t="s">
        <v>4</v>
      </c>
      <c r="I3" s="1">
        <v>1</v>
      </c>
      <c r="J3" s="1">
        <v>2</v>
      </c>
      <c r="K3" s="1">
        <v>3</v>
      </c>
      <c r="L3" s="1">
        <v>4</v>
      </c>
      <c r="M3" s="1">
        <v>5</v>
      </c>
      <c r="N3" s="1">
        <v>6</v>
      </c>
      <c r="O3" s="1">
        <v>7</v>
      </c>
      <c r="P3" s="1">
        <v>8</v>
      </c>
      <c r="Q3" s="1">
        <v>9</v>
      </c>
      <c r="R3" s="1">
        <v>10</v>
      </c>
      <c r="S3" s="1">
        <v>11</v>
      </c>
      <c r="T3" s="1">
        <v>12</v>
      </c>
      <c r="U3" s="1">
        <v>13</v>
      </c>
      <c r="V3" s="1">
        <v>14</v>
      </c>
      <c r="W3" s="1">
        <v>15</v>
      </c>
      <c r="X3" s="1">
        <v>16</v>
      </c>
      <c r="Y3" s="1">
        <v>17</v>
      </c>
      <c r="Z3" s="1">
        <v>18</v>
      </c>
      <c r="AA3" s="1">
        <v>19</v>
      </c>
      <c r="AB3" s="1">
        <v>20</v>
      </c>
      <c r="AC3" s="10" t="s">
        <v>35</v>
      </c>
      <c r="AD3" s="11" t="s">
        <v>5</v>
      </c>
      <c r="AE3" s="11" t="s">
        <v>34</v>
      </c>
      <c r="AG3" s="1" t="s">
        <v>16</v>
      </c>
    </row>
    <row r="4" spans="1:35" x14ac:dyDescent="0.2">
      <c r="A4" s="3">
        <v>1</v>
      </c>
      <c r="B4" s="3">
        <v>16</v>
      </c>
      <c r="C4" s="3" t="s">
        <v>6</v>
      </c>
      <c r="D4" s="3" t="s">
        <v>7</v>
      </c>
      <c r="E4" s="3" t="s">
        <v>24</v>
      </c>
      <c r="F4" s="3" t="s">
        <v>30</v>
      </c>
      <c r="G4" t="s">
        <v>8</v>
      </c>
      <c r="H4" s="6" t="s">
        <v>32</v>
      </c>
      <c r="I4">
        <v>1</v>
      </c>
      <c r="J4">
        <v>0</v>
      </c>
      <c r="K4">
        <v>1</v>
      </c>
      <c r="L4">
        <v>0</v>
      </c>
      <c r="M4">
        <v>1</v>
      </c>
      <c r="N4">
        <v>0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v>1</v>
      </c>
      <c r="V4">
        <v>1</v>
      </c>
      <c r="W4">
        <v>1</v>
      </c>
      <c r="X4">
        <v>0</v>
      </c>
      <c r="Y4">
        <v>1</v>
      </c>
      <c r="Z4">
        <v>0</v>
      </c>
      <c r="AA4">
        <v>0</v>
      </c>
      <c r="AB4">
        <v>0</v>
      </c>
      <c r="AC4" s="3">
        <f t="shared" ref="AC4:AC23" si="0">SUM(I4:AB4)</f>
        <v>8</v>
      </c>
      <c r="AD4" s="3">
        <f t="shared" ref="AD4:AD23" si="1">AC4/20*100</f>
        <v>40</v>
      </c>
      <c r="AE4" s="3" t="str">
        <f t="shared" ref="AE4:AE23" si="2">IF(AD4&gt;=80,"BAIK",IF(AD4&gt;=56,"SEDANG",IF(AD4&lt;=55,"CUKUP")))</f>
        <v>CUKUP</v>
      </c>
      <c r="AG4" s="8" t="s">
        <v>17</v>
      </c>
    </row>
    <row r="5" spans="1:35" x14ac:dyDescent="0.2">
      <c r="A5" s="3">
        <v>2</v>
      </c>
      <c r="B5" s="3">
        <v>16</v>
      </c>
      <c r="C5" s="3" t="s">
        <v>9</v>
      </c>
      <c r="D5" s="3" t="s">
        <v>10</v>
      </c>
      <c r="E5" s="3" t="s">
        <v>25</v>
      </c>
      <c r="F5" s="3" t="s">
        <v>30</v>
      </c>
      <c r="H5" s="1">
        <v>2</v>
      </c>
      <c r="I5">
        <v>0</v>
      </c>
      <c r="J5">
        <v>0</v>
      </c>
      <c r="K5">
        <v>0</v>
      </c>
      <c r="L5">
        <v>0</v>
      </c>
      <c r="M5">
        <v>0</v>
      </c>
      <c r="N5">
        <v>1</v>
      </c>
      <c r="O5">
        <v>1</v>
      </c>
      <c r="P5">
        <v>0</v>
      </c>
      <c r="Q5">
        <v>1</v>
      </c>
      <c r="R5">
        <v>1</v>
      </c>
      <c r="S5">
        <v>1</v>
      </c>
      <c r="T5">
        <v>1</v>
      </c>
      <c r="U5">
        <v>0</v>
      </c>
      <c r="V5">
        <v>0</v>
      </c>
      <c r="W5">
        <v>0</v>
      </c>
      <c r="X5">
        <v>1</v>
      </c>
      <c r="Y5">
        <v>0</v>
      </c>
      <c r="Z5">
        <v>1</v>
      </c>
      <c r="AA5">
        <v>0</v>
      </c>
      <c r="AB5">
        <v>1</v>
      </c>
      <c r="AC5" s="3">
        <f t="shared" si="0"/>
        <v>9</v>
      </c>
      <c r="AD5" s="3">
        <f t="shared" si="1"/>
        <v>45</v>
      </c>
      <c r="AE5" s="3" t="str">
        <f t="shared" si="2"/>
        <v>CUKUP</v>
      </c>
      <c r="AG5" s="8" t="s">
        <v>18</v>
      </c>
    </row>
    <row r="6" spans="1:35" x14ac:dyDescent="0.2">
      <c r="A6" s="3">
        <v>3</v>
      </c>
      <c r="B6" s="3">
        <v>16</v>
      </c>
      <c r="C6" s="3" t="s">
        <v>9</v>
      </c>
      <c r="D6" s="3" t="s">
        <v>10</v>
      </c>
      <c r="E6" s="3" t="s">
        <v>25</v>
      </c>
      <c r="F6" s="3" t="s">
        <v>43</v>
      </c>
      <c r="H6" s="1">
        <v>3</v>
      </c>
      <c r="I6">
        <v>1</v>
      </c>
      <c r="J6">
        <v>1</v>
      </c>
      <c r="K6">
        <v>1</v>
      </c>
      <c r="L6">
        <v>1</v>
      </c>
      <c r="M6">
        <v>0</v>
      </c>
      <c r="N6">
        <v>1</v>
      </c>
      <c r="O6">
        <v>0</v>
      </c>
      <c r="P6">
        <v>1</v>
      </c>
      <c r="Q6">
        <v>0</v>
      </c>
      <c r="R6">
        <v>0</v>
      </c>
      <c r="S6">
        <v>1</v>
      </c>
      <c r="T6">
        <v>0</v>
      </c>
      <c r="U6">
        <v>0</v>
      </c>
      <c r="V6">
        <v>1</v>
      </c>
      <c r="W6">
        <v>1</v>
      </c>
      <c r="X6">
        <v>0</v>
      </c>
      <c r="Y6">
        <v>1</v>
      </c>
      <c r="Z6">
        <v>0</v>
      </c>
      <c r="AA6">
        <v>0</v>
      </c>
      <c r="AB6">
        <v>0</v>
      </c>
      <c r="AC6" s="3">
        <f t="shared" si="0"/>
        <v>10</v>
      </c>
      <c r="AD6" s="3">
        <f t="shared" si="1"/>
        <v>50</v>
      </c>
      <c r="AE6" s="3" t="str">
        <f t="shared" si="2"/>
        <v>CUKUP</v>
      </c>
      <c r="AG6" s="8" t="s">
        <v>19</v>
      </c>
    </row>
    <row r="7" spans="1:35" x14ac:dyDescent="0.2">
      <c r="A7" s="3">
        <v>4</v>
      </c>
      <c r="B7" s="3">
        <v>17</v>
      </c>
      <c r="C7" s="3" t="s">
        <v>9</v>
      </c>
      <c r="D7" s="3" t="s">
        <v>10</v>
      </c>
      <c r="E7" s="3" t="s">
        <v>25</v>
      </c>
      <c r="F7" s="3" t="s">
        <v>30</v>
      </c>
      <c r="H7" s="1">
        <v>4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1</v>
      </c>
      <c r="P7">
        <v>1</v>
      </c>
      <c r="Q7">
        <v>1</v>
      </c>
      <c r="R7">
        <v>0</v>
      </c>
      <c r="S7">
        <v>1</v>
      </c>
      <c r="T7">
        <v>1</v>
      </c>
      <c r="U7">
        <v>0</v>
      </c>
      <c r="V7">
        <v>0</v>
      </c>
      <c r="W7">
        <v>0</v>
      </c>
      <c r="X7">
        <v>0</v>
      </c>
      <c r="Y7">
        <v>1</v>
      </c>
      <c r="Z7">
        <v>1</v>
      </c>
      <c r="AA7">
        <v>0</v>
      </c>
      <c r="AB7">
        <v>1</v>
      </c>
      <c r="AC7" s="3">
        <f t="shared" si="0"/>
        <v>10</v>
      </c>
      <c r="AD7" s="3">
        <f t="shared" si="1"/>
        <v>50</v>
      </c>
      <c r="AE7" s="3" t="str">
        <f t="shared" si="2"/>
        <v>CUKUP</v>
      </c>
      <c r="AG7" s="8" t="s">
        <v>36</v>
      </c>
    </row>
    <row r="8" spans="1:35" x14ac:dyDescent="0.2">
      <c r="A8" s="3">
        <v>5</v>
      </c>
      <c r="B8" s="3">
        <v>17</v>
      </c>
      <c r="C8" s="3" t="s">
        <v>11</v>
      </c>
      <c r="D8" s="3" t="s">
        <v>10</v>
      </c>
      <c r="E8" s="3" t="s">
        <v>26</v>
      </c>
      <c r="F8" s="3" t="s">
        <v>30</v>
      </c>
      <c r="H8" s="1">
        <v>5</v>
      </c>
      <c r="I8">
        <v>1</v>
      </c>
      <c r="J8">
        <v>1</v>
      </c>
      <c r="K8">
        <v>1</v>
      </c>
      <c r="L8">
        <v>1</v>
      </c>
      <c r="M8">
        <v>0</v>
      </c>
      <c r="N8">
        <v>1</v>
      </c>
      <c r="O8">
        <v>0</v>
      </c>
      <c r="P8">
        <v>1</v>
      </c>
      <c r="Q8">
        <v>0</v>
      </c>
      <c r="R8">
        <v>0</v>
      </c>
      <c r="S8">
        <v>1</v>
      </c>
      <c r="T8">
        <v>0</v>
      </c>
      <c r="U8">
        <v>0</v>
      </c>
      <c r="V8">
        <v>1</v>
      </c>
      <c r="W8">
        <v>1</v>
      </c>
      <c r="X8">
        <v>0</v>
      </c>
      <c r="Y8">
        <v>1</v>
      </c>
      <c r="Z8">
        <v>0</v>
      </c>
      <c r="AA8">
        <v>0</v>
      </c>
      <c r="AB8">
        <v>0</v>
      </c>
      <c r="AC8" s="3">
        <f t="shared" si="0"/>
        <v>10</v>
      </c>
      <c r="AD8" s="3">
        <f t="shared" si="1"/>
        <v>50</v>
      </c>
      <c r="AE8" s="3" t="str">
        <f t="shared" si="2"/>
        <v>CUKUP</v>
      </c>
    </row>
    <row r="9" spans="1:35" x14ac:dyDescent="0.2">
      <c r="A9" s="3">
        <v>6</v>
      </c>
      <c r="B9" s="3">
        <v>17</v>
      </c>
      <c r="C9" s="3" t="s">
        <v>11</v>
      </c>
      <c r="D9" s="3" t="s">
        <v>10</v>
      </c>
      <c r="E9" s="3" t="s">
        <v>24</v>
      </c>
      <c r="F9" s="3" t="s">
        <v>30</v>
      </c>
      <c r="H9" s="1">
        <v>6</v>
      </c>
      <c r="I9">
        <v>1</v>
      </c>
      <c r="J9">
        <v>1</v>
      </c>
      <c r="K9">
        <v>1</v>
      </c>
      <c r="L9">
        <v>1</v>
      </c>
      <c r="M9">
        <v>1</v>
      </c>
      <c r="N9">
        <v>0</v>
      </c>
      <c r="O9">
        <v>1</v>
      </c>
      <c r="P9">
        <v>0</v>
      </c>
      <c r="Q9">
        <v>1</v>
      </c>
      <c r="R9">
        <v>0</v>
      </c>
      <c r="S9">
        <v>0</v>
      </c>
      <c r="T9">
        <v>1</v>
      </c>
      <c r="U9">
        <v>1</v>
      </c>
      <c r="V9">
        <v>1</v>
      </c>
      <c r="W9">
        <v>1</v>
      </c>
      <c r="X9">
        <v>0</v>
      </c>
      <c r="Y9">
        <v>0</v>
      </c>
      <c r="Z9">
        <v>0</v>
      </c>
      <c r="AA9">
        <v>0</v>
      </c>
      <c r="AB9">
        <v>0</v>
      </c>
      <c r="AC9" s="3">
        <f t="shared" si="0"/>
        <v>11</v>
      </c>
      <c r="AD9" s="3">
        <f t="shared" si="1"/>
        <v>55.000000000000007</v>
      </c>
      <c r="AE9" s="3" t="str">
        <f t="shared" si="2"/>
        <v>CUKUP</v>
      </c>
      <c r="AG9" s="13" t="s">
        <v>23</v>
      </c>
      <c r="AH9" s="13"/>
      <c r="AI9" s="13"/>
    </row>
    <row r="10" spans="1:35" x14ac:dyDescent="0.2">
      <c r="A10" s="3">
        <v>7</v>
      </c>
      <c r="B10" s="3">
        <v>18</v>
      </c>
      <c r="C10" s="3" t="s">
        <v>9</v>
      </c>
      <c r="D10" s="3" t="s">
        <v>7</v>
      </c>
      <c r="E10" s="3" t="s">
        <v>24</v>
      </c>
      <c r="F10" s="3" t="s">
        <v>30</v>
      </c>
      <c r="H10" s="1">
        <v>7</v>
      </c>
      <c r="I10">
        <v>0</v>
      </c>
      <c r="J10">
        <v>1</v>
      </c>
      <c r="K10">
        <v>0</v>
      </c>
      <c r="L10">
        <v>0</v>
      </c>
      <c r="M10">
        <v>1</v>
      </c>
      <c r="N10">
        <v>1</v>
      </c>
      <c r="O10">
        <v>1</v>
      </c>
      <c r="P10">
        <v>0</v>
      </c>
      <c r="Q10">
        <v>0</v>
      </c>
      <c r="R10">
        <v>1</v>
      </c>
      <c r="S10">
        <v>0</v>
      </c>
      <c r="T10">
        <v>0</v>
      </c>
      <c r="U10">
        <v>1</v>
      </c>
      <c r="V10">
        <v>1</v>
      </c>
      <c r="W10">
        <v>1</v>
      </c>
      <c r="X10">
        <v>1</v>
      </c>
      <c r="Y10">
        <v>0</v>
      </c>
      <c r="Z10">
        <v>1</v>
      </c>
      <c r="AA10">
        <v>1</v>
      </c>
      <c r="AB10">
        <v>1</v>
      </c>
      <c r="AC10" s="3">
        <f t="shared" si="0"/>
        <v>12</v>
      </c>
      <c r="AD10" s="3">
        <f t="shared" si="1"/>
        <v>60</v>
      </c>
      <c r="AE10" s="3" t="str">
        <f t="shared" si="2"/>
        <v>SEDANG</v>
      </c>
      <c r="AG10" s="13" t="s">
        <v>13</v>
      </c>
      <c r="AH10" s="13"/>
      <c r="AI10" s="13" t="s">
        <v>20</v>
      </c>
    </row>
    <row r="11" spans="1:35" x14ac:dyDescent="0.2">
      <c r="A11" s="3">
        <v>8</v>
      </c>
      <c r="B11" s="3">
        <v>19</v>
      </c>
      <c r="C11" s="3" t="s">
        <v>6</v>
      </c>
      <c r="D11" s="3" t="s">
        <v>7</v>
      </c>
      <c r="E11" s="3" t="s">
        <v>26</v>
      </c>
      <c r="F11" s="3" t="s">
        <v>43</v>
      </c>
      <c r="H11" s="1">
        <v>8</v>
      </c>
      <c r="I11">
        <v>1</v>
      </c>
      <c r="J11">
        <v>0</v>
      </c>
      <c r="K11">
        <v>1</v>
      </c>
      <c r="L11">
        <v>0</v>
      </c>
      <c r="M11">
        <v>1</v>
      </c>
      <c r="N11">
        <v>0</v>
      </c>
      <c r="O11">
        <v>0</v>
      </c>
      <c r="P11">
        <v>1</v>
      </c>
      <c r="Q11">
        <v>1</v>
      </c>
      <c r="R11">
        <v>1</v>
      </c>
      <c r="S11">
        <v>0</v>
      </c>
      <c r="T11">
        <v>0</v>
      </c>
      <c r="U11">
        <v>1</v>
      </c>
      <c r="V11">
        <v>1</v>
      </c>
      <c r="W11">
        <v>1</v>
      </c>
      <c r="X11">
        <v>0</v>
      </c>
      <c r="Y11">
        <v>1</v>
      </c>
      <c r="Z11">
        <v>1</v>
      </c>
      <c r="AA11">
        <v>1</v>
      </c>
      <c r="AB11">
        <v>1</v>
      </c>
      <c r="AC11" s="3">
        <f t="shared" si="0"/>
        <v>13</v>
      </c>
      <c r="AD11" s="3">
        <f t="shared" si="1"/>
        <v>65</v>
      </c>
      <c r="AE11" s="3" t="str">
        <f t="shared" si="2"/>
        <v>SEDANG</v>
      </c>
      <c r="AG11" s="13" t="s">
        <v>14</v>
      </c>
      <c r="AH11" s="13"/>
      <c r="AI11" s="13" t="s">
        <v>21</v>
      </c>
    </row>
    <row r="12" spans="1:35" x14ac:dyDescent="0.2">
      <c r="A12" s="3">
        <v>9</v>
      </c>
      <c r="B12" s="3">
        <v>19</v>
      </c>
      <c r="C12" s="3" t="s">
        <v>9</v>
      </c>
      <c r="D12" s="3" t="s">
        <v>10</v>
      </c>
      <c r="E12" s="3" t="s">
        <v>26</v>
      </c>
      <c r="F12" s="3" t="s">
        <v>43</v>
      </c>
      <c r="H12" s="1">
        <v>9</v>
      </c>
      <c r="I12">
        <v>1</v>
      </c>
      <c r="J12">
        <v>0</v>
      </c>
      <c r="K12">
        <v>1</v>
      </c>
      <c r="L12">
        <v>0</v>
      </c>
      <c r="M12">
        <v>1</v>
      </c>
      <c r="N12">
        <v>0</v>
      </c>
      <c r="O12">
        <v>1</v>
      </c>
      <c r="P12">
        <v>1</v>
      </c>
      <c r="Q12">
        <v>1</v>
      </c>
      <c r="R12">
        <v>1</v>
      </c>
      <c r="S12">
        <v>0</v>
      </c>
      <c r="T12">
        <v>0</v>
      </c>
      <c r="U12">
        <v>0</v>
      </c>
      <c r="V12">
        <v>1</v>
      </c>
      <c r="W12">
        <v>1</v>
      </c>
      <c r="X12">
        <v>0</v>
      </c>
      <c r="Y12">
        <v>1</v>
      </c>
      <c r="Z12">
        <v>1</v>
      </c>
      <c r="AA12">
        <v>1</v>
      </c>
      <c r="AB12">
        <v>1</v>
      </c>
      <c r="AC12" s="3">
        <f t="shared" si="0"/>
        <v>13</v>
      </c>
      <c r="AD12" s="3">
        <f t="shared" si="1"/>
        <v>65</v>
      </c>
      <c r="AE12" s="3" t="str">
        <f t="shared" si="2"/>
        <v>SEDANG</v>
      </c>
      <c r="AG12" s="13" t="s">
        <v>15</v>
      </c>
      <c r="AH12" s="13"/>
      <c r="AI12" s="13" t="s">
        <v>22</v>
      </c>
    </row>
    <row r="13" spans="1:35" x14ac:dyDescent="0.2">
      <c r="A13" s="3">
        <v>10</v>
      </c>
      <c r="B13" s="3">
        <v>21</v>
      </c>
      <c r="C13" s="3" t="s">
        <v>9</v>
      </c>
      <c r="D13" s="3" t="s">
        <v>10</v>
      </c>
      <c r="E13" s="3" t="s">
        <v>26</v>
      </c>
      <c r="F13" s="3" t="s">
        <v>43</v>
      </c>
      <c r="H13" s="1">
        <v>10</v>
      </c>
      <c r="I13">
        <v>1</v>
      </c>
      <c r="J13">
        <v>1</v>
      </c>
      <c r="K13">
        <v>1</v>
      </c>
      <c r="L13">
        <v>0</v>
      </c>
      <c r="M13">
        <v>0</v>
      </c>
      <c r="N13">
        <v>1</v>
      </c>
      <c r="O13">
        <v>1</v>
      </c>
      <c r="P13">
        <v>1</v>
      </c>
      <c r="Q13">
        <v>1</v>
      </c>
      <c r="R13">
        <v>1</v>
      </c>
      <c r="S13">
        <v>0</v>
      </c>
      <c r="T13">
        <v>1</v>
      </c>
      <c r="U13">
        <v>1</v>
      </c>
      <c r="V13">
        <v>1</v>
      </c>
      <c r="W13">
        <v>0</v>
      </c>
      <c r="X13">
        <v>1</v>
      </c>
      <c r="Y13">
        <v>0</v>
      </c>
      <c r="Z13">
        <v>1</v>
      </c>
      <c r="AA13">
        <v>0</v>
      </c>
      <c r="AB13">
        <v>1</v>
      </c>
      <c r="AC13" s="3">
        <f t="shared" si="0"/>
        <v>14</v>
      </c>
      <c r="AD13" s="3">
        <f t="shared" si="1"/>
        <v>70</v>
      </c>
      <c r="AE13" s="3" t="str">
        <f t="shared" si="2"/>
        <v>SEDANG</v>
      </c>
    </row>
    <row r="14" spans="1:35" x14ac:dyDescent="0.2">
      <c r="A14" s="3">
        <v>11</v>
      </c>
      <c r="B14" s="3">
        <v>22</v>
      </c>
      <c r="C14" s="3" t="s">
        <v>11</v>
      </c>
      <c r="D14" s="3" t="s">
        <v>12</v>
      </c>
      <c r="E14" s="3" t="s">
        <v>25</v>
      </c>
      <c r="F14" s="3" t="s">
        <v>30</v>
      </c>
      <c r="H14" s="1">
        <v>11</v>
      </c>
      <c r="I14">
        <v>0</v>
      </c>
      <c r="J14">
        <v>1</v>
      </c>
      <c r="K14">
        <v>0</v>
      </c>
      <c r="L14">
        <v>1</v>
      </c>
      <c r="M14">
        <v>1</v>
      </c>
      <c r="N14">
        <v>1</v>
      </c>
      <c r="O14">
        <v>1</v>
      </c>
      <c r="P14">
        <v>0</v>
      </c>
      <c r="Q14">
        <v>0</v>
      </c>
      <c r="R14">
        <v>1</v>
      </c>
      <c r="S14">
        <v>0</v>
      </c>
      <c r="T14">
        <v>0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 s="3">
        <f t="shared" si="0"/>
        <v>14</v>
      </c>
      <c r="AD14" s="3">
        <f t="shared" si="1"/>
        <v>70</v>
      </c>
      <c r="AE14" s="3" t="str">
        <f t="shared" si="2"/>
        <v>SEDANG</v>
      </c>
      <c r="AG14" s="12"/>
      <c r="AH14" s="12"/>
      <c r="AI14" s="12"/>
    </row>
    <row r="15" spans="1:35" x14ac:dyDescent="0.2">
      <c r="A15" s="3">
        <v>12</v>
      </c>
      <c r="B15" s="3">
        <v>23</v>
      </c>
      <c r="C15" s="3" t="s">
        <v>6</v>
      </c>
      <c r="D15" s="3" t="s">
        <v>12</v>
      </c>
      <c r="E15" s="3" t="s">
        <v>26</v>
      </c>
      <c r="F15" s="3" t="s">
        <v>30</v>
      </c>
      <c r="H15" s="1">
        <v>12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0</v>
      </c>
      <c r="V15">
        <v>1</v>
      </c>
      <c r="W15">
        <v>0</v>
      </c>
      <c r="X15">
        <v>0</v>
      </c>
      <c r="Y15">
        <v>0</v>
      </c>
      <c r="Z15">
        <v>1</v>
      </c>
      <c r="AA15">
        <v>1</v>
      </c>
      <c r="AB15">
        <v>1</v>
      </c>
      <c r="AC15" s="3">
        <f t="shared" si="0"/>
        <v>16</v>
      </c>
      <c r="AD15" s="3">
        <f t="shared" si="1"/>
        <v>80</v>
      </c>
      <c r="AE15" s="3" t="str">
        <f t="shared" si="2"/>
        <v>BAIK</v>
      </c>
      <c r="AG15" s="12"/>
      <c r="AH15" s="12"/>
      <c r="AI15" s="12"/>
    </row>
    <row r="16" spans="1:35" x14ac:dyDescent="0.2">
      <c r="A16" s="3">
        <v>13</v>
      </c>
      <c r="B16" s="3">
        <v>23</v>
      </c>
      <c r="C16" s="3" t="s">
        <v>9</v>
      </c>
      <c r="D16" s="3" t="s">
        <v>12</v>
      </c>
      <c r="E16" s="3" t="s">
        <v>24</v>
      </c>
      <c r="F16" s="3" t="s">
        <v>30</v>
      </c>
      <c r="H16" s="1">
        <v>13</v>
      </c>
      <c r="I16">
        <v>1</v>
      </c>
      <c r="J16">
        <v>1</v>
      </c>
      <c r="K16">
        <v>0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0</v>
      </c>
      <c r="AB16">
        <v>1</v>
      </c>
      <c r="AC16" s="3">
        <f t="shared" si="0"/>
        <v>18</v>
      </c>
      <c r="AD16" s="3">
        <f t="shared" si="1"/>
        <v>90</v>
      </c>
      <c r="AE16" s="3" t="str">
        <f t="shared" si="2"/>
        <v>BAIK</v>
      </c>
      <c r="AG16" s="12"/>
      <c r="AH16" s="12"/>
      <c r="AI16" s="12"/>
    </row>
    <row r="17" spans="1:35" x14ac:dyDescent="0.2">
      <c r="A17" s="3">
        <v>14</v>
      </c>
      <c r="B17" s="3">
        <v>23</v>
      </c>
      <c r="C17" s="3" t="s">
        <v>9</v>
      </c>
      <c r="D17" s="3" t="s">
        <v>7</v>
      </c>
      <c r="E17" s="3" t="s">
        <v>25</v>
      </c>
      <c r="F17" s="3" t="s">
        <v>30</v>
      </c>
      <c r="H17" s="1">
        <v>14</v>
      </c>
      <c r="I17">
        <v>0</v>
      </c>
      <c r="J17">
        <v>1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1</v>
      </c>
      <c r="S17">
        <v>0</v>
      </c>
      <c r="T17">
        <v>1</v>
      </c>
      <c r="U17">
        <v>1</v>
      </c>
      <c r="V17">
        <v>1</v>
      </c>
      <c r="W17">
        <v>1</v>
      </c>
      <c r="X17">
        <v>0</v>
      </c>
      <c r="Y17">
        <v>0</v>
      </c>
      <c r="Z17">
        <v>0</v>
      </c>
      <c r="AA17">
        <v>1</v>
      </c>
      <c r="AB17">
        <v>1</v>
      </c>
      <c r="AC17" s="3">
        <f t="shared" si="0"/>
        <v>9</v>
      </c>
      <c r="AD17" s="3">
        <f t="shared" si="1"/>
        <v>45</v>
      </c>
      <c r="AE17" s="3" t="str">
        <f t="shared" si="2"/>
        <v>CUKUP</v>
      </c>
      <c r="AG17" s="12"/>
      <c r="AH17" s="12"/>
      <c r="AI17" s="12"/>
    </row>
    <row r="18" spans="1:35" x14ac:dyDescent="0.2">
      <c r="A18" s="3">
        <v>15</v>
      </c>
      <c r="B18" s="3">
        <v>23</v>
      </c>
      <c r="C18" s="3" t="s">
        <v>9</v>
      </c>
      <c r="D18" s="3" t="s">
        <v>7</v>
      </c>
      <c r="E18" s="3" t="s">
        <v>25</v>
      </c>
      <c r="F18" s="3" t="s">
        <v>30</v>
      </c>
      <c r="H18" s="1">
        <v>15</v>
      </c>
      <c r="I18">
        <v>1</v>
      </c>
      <c r="J18">
        <v>1</v>
      </c>
      <c r="K18">
        <v>1</v>
      </c>
      <c r="L18">
        <v>1</v>
      </c>
      <c r="M18">
        <v>0</v>
      </c>
      <c r="N18">
        <v>1</v>
      </c>
      <c r="O18">
        <v>0</v>
      </c>
      <c r="P18">
        <v>1</v>
      </c>
      <c r="Q18">
        <v>0</v>
      </c>
      <c r="R18">
        <v>0</v>
      </c>
      <c r="S18">
        <v>1</v>
      </c>
      <c r="T18">
        <v>0</v>
      </c>
      <c r="U18">
        <v>0</v>
      </c>
      <c r="V18">
        <v>1</v>
      </c>
      <c r="W18">
        <v>1</v>
      </c>
      <c r="X18">
        <v>0</v>
      </c>
      <c r="Y18">
        <v>1</v>
      </c>
      <c r="Z18">
        <v>0</v>
      </c>
      <c r="AA18">
        <v>0</v>
      </c>
      <c r="AB18">
        <v>0</v>
      </c>
      <c r="AC18" s="3">
        <f t="shared" si="0"/>
        <v>10</v>
      </c>
      <c r="AD18" s="3">
        <f t="shared" si="1"/>
        <v>50</v>
      </c>
      <c r="AE18" s="3" t="str">
        <f t="shared" si="2"/>
        <v>CUKUP</v>
      </c>
    </row>
    <row r="19" spans="1:35" x14ac:dyDescent="0.2">
      <c r="A19" s="3">
        <v>16</v>
      </c>
      <c r="B19" s="3">
        <v>24</v>
      </c>
      <c r="C19" s="3" t="s">
        <v>11</v>
      </c>
      <c r="D19" s="3" t="s">
        <v>12</v>
      </c>
      <c r="E19" s="3" t="s">
        <v>26</v>
      </c>
      <c r="F19" s="3" t="s">
        <v>30</v>
      </c>
      <c r="H19" s="1">
        <v>16</v>
      </c>
      <c r="I19">
        <v>1</v>
      </c>
      <c r="J19">
        <v>1</v>
      </c>
      <c r="K19">
        <v>1</v>
      </c>
      <c r="L19">
        <v>1</v>
      </c>
      <c r="M19">
        <v>1</v>
      </c>
      <c r="N19">
        <v>0</v>
      </c>
      <c r="O19">
        <v>1</v>
      </c>
      <c r="P19">
        <v>0</v>
      </c>
      <c r="Q19">
        <v>1</v>
      </c>
      <c r="R19">
        <v>0</v>
      </c>
      <c r="S19">
        <v>0</v>
      </c>
      <c r="T19">
        <v>1</v>
      </c>
      <c r="U19">
        <v>1</v>
      </c>
      <c r="V19">
        <v>1</v>
      </c>
      <c r="W19">
        <v>1</v>
      </c>
      <c r="X19">
        <v>0</v>
      </c>
      <c r="Y19">
        <v>0</v>
      </c>
      <c r="Z19">
        <v>0</v>
      </c>
      <c r="AA19">
        <v>0</v>
      </c>
      <c r="AB19">
        <v>0</v>
      </c>
      <c r="AC19" s="3">
        <f t="shared" si="0"/>
        <v>11</v>
      </c>
      <c r="AD19" s="3">
        <f t="shared" si="1"/>
        <v>55.000000000000007</v>
      </c>
      <c r="AE19" s="3" t="str">
        <f t="shared" si="2"/>
        <v>CUKUP</v>
      </c>
    </row>
    <row r="20" spans="1:35" x14ac:dyDescent="0.2">
      <c r="A20" s="3">
        <v>17</v>
      </c>
      <c r="B20" s="3">
        <v>24</v>
      </c>
      <c r="C20" s="3" t="s">
        <v>9</v>
      </c>
      <c r="D20" s="3" t="s">
        <v>7</v>
      </c>
      <c r="E20" s="3" t="s">
        <v>24</v>
      </c>
      <c r="F20" s="3" t="s">
        <v>30</v>
      </c>
      <c r="H20" s="1">
        <v>17</v>
      </c>
      <c r="I20">
        <v>0</v>
      </c>
      <c r="J20">
        <v>1</v>
      </c>
      <c r="K20">
        <v>0</v>
      </c>
      <c r="L20">
        <v>0</v>
      </c>
      <c r="M20">
        <v>1</v>
      </c>
      <c r="N20">
        <v>1</v>
      </c>
      <c r="O20">
        <v>1</v>
      </c>
      <c r="P20">
        <v>0</v>
      </c>
      <c r="Q20">
        <v>0</v>
      </c>
      <c r="R20">
        <v>1</v>
      </c>
      <c r="S20">
        <v>0</v>
      </c>
      <c r="T20">
        <v>0</v>
      </c>
      <c r="U20">
        <v>1</v>
      </c>
      <c r="V20">
        <v>1</v>
      </c>
      <c r="W20">
        <v>1</v>
      </c>
      <c r="X20">
        <v>1</v>
      </c>
      <c r="Y20">
        <v>0</v>
      </c>
      <c r="Z20">
        <v>1</v>
      </c>
      <c r="AA20">
        <v>1</v>
      </c>
      <c r="AB20">
        <v>1</v>
      </c>
      <c r="AC20" s="3">
        <f t="shared" si="0"/>
        <v>12</v>
      </c>
      <c r="AD20" s="3">
        <f t="shared" si="1"/>
        <v>60</v>
      </c>
      <c r="AE20" s="3" t="str">
        <f t="shared" si="2"/>
        <v>SEDANG</v>
      </c>
    </row>
    <row r="21" spans="1:35" x14ac:dyDescent="0.2">
      <c r="A21" s="3">
        <v>18</v>
      </c>
      <c r="B21" s="3">
        <v>24</v>
      </c>
      <c r="C21" s="3" t="s">
        <v>9</v>
      </c>
      <c r="D21" s="3" t="s">
        <v>7</v>
      </c>
      <c r="E21" s="3" t="s">
        <v>24</v>
      </c>
      <c r="F21" s="3" t="s">
        <v>30</v>
      </c>
      <c r="H21" s="1">
        <v>18</v>
      </c>
      <c r="I21">
        <v>1</v>
      </c>
      <c r="J21">
        <v>0</v>
      </c>
      <c r="K21">
        <v>1</v>
      </c>
      <c r="L21">
        <v>0</v>
      </c>
      <c r="M21">
        <v>1</v>
      </c>
      <c r="N21">
        <v>0</v>
      </c>
      <c r="O21">
        <v>0</v>
      </c>
      <c r="P21">
        <v>1</v>
      </c>
      <c r="Q21">
        <v>1</v>
      </c>
      <c r="R21">
        <v>1</v>
      </c>
      <c r="S21">
        <v>0</v>
      </c>
      <c r="T21">
        <v>0</v>
      </c>
      <c r="U21">
        <v>1</v>
      </c>
      <c r="V21">
        <v>1</v>
      </c>
      <c r="W21">
        <v>1</v>
      </c>
      <c r="X21">
        <v>0</v>
      </c>
      <c r="Y21">
        <v>1</v>
      </c>
      <c r="Z21">
        <v>1</v>
      </c>
      <c r="AA21">
        <v>1</v>
      </c>
      <c r="AB21">
        <v>1</v>
      </c>
      <c r="AC21" s="3">
        <f t="shared" si="0"/>
        <v>13</v>
      </c>
      <c r="AD21" s="3">
        <f t="shared" si="1"/>
        <v>65</v>
      </c>
      <c r="AE21" s="3" t="str">
        <f t="shared" si="2"/>
        <v>SEDANG</v>
      </c>
    </row>
    <row r="22" spans="1:35" x14ac:dyDescent="0.2">
      <c r="A22" s="3">
        <v>19</v>
      </c>
      <c r="B22" s="3">
        <v>24</v>
      </c>
      <c r="C22" s="3" t="s">
        <v>9</v>
      </c>
      <c r="D22" s="3" t="s">
        <v>10</v>
      </c>
      <c r="E22" s="3" t="s">
        <v>26</v>
      </c>
      <c r="F22" s="3" t="s">
        <v>43</v>
      </c>
      <c r="H22" s="1">
        <v>19</v>
      </c>
      <c r="I22">
        <v>1</v>
      </c>
      <c r="J22">
        <v>0</v>
      </c>
      <c r="K22">
        <v>1</v>
      </c>
      <c r="L22">
        <v>0</v>
      </c>
      <c r="M22">
        <v>1</v>
      </c>
      <c r="N22">
        <v>0</v>
      </c>
      <c r="O22">
        <v>1</v>
      </c>
      <c r="P22">
        <v>1</v>
      </c>
      <c r="Q22">
        <v>1</v>
      </c>
      <c r="R22">
        <v>1</v>
      </c>
      <c r="S22">
        <v>0</v>
      </c>
      <c r="T22">
        <v>0</v>
      </c>
      <c r="U22">
        <v>0</v>
      </c>
      <c r="V22">
        <v>1</v>
      </c>
      <c r="W22">
        <v>1</v>
      </c>
      <c r="X22">
        <v>0</v>
      </c>
      <c r="Y22">
        <v>1</v>
      </c>
      <c r="Z22">
        <v>1</v>
      </c>
      <c r="AA22">
        <v>1</v>
      </c>
      <c r="AB22">
        <v>1</v>
      </c>
      <c r="AC22" s="3">
        <f t="shared" si="0"/>
        <v>13</v>
      </c>
      <c r="AD22" s="3">
        <f t="shared" si="1"/>
        <v>65</v>
      </c>
      <c r="AE22" s="3" t="str">
        <f t="shared" si="2"/>
        <v>SEDANG</v>
      </c>
    </row>
    <row r="23" spans="1:35" x14ac:dyDescent="0.2">
      <c r="A23" s="3">
        <v>20</v>
      </c>
      <c r="B23" s="3">
        <v>25</v>
      </c>
      <c r="C23" s="3" t="s">
        <v>11</v>
      </c>
      <c r="D23" s="3" t="s">
        <v>12</v>
      </c>
      <c r="E23" s="3" t="s">
        <v>26</v>
      </c>
      <c r="F23" s="3" t="s">
        <v>43</v>
      </c>
      <c r="H23" s="1">
        <v>20</v>
      </c>
      <c r="I23">
        <v>1</v>
      </c>
      <c r="J23">
        <v>1</v>
      </c>
      <c r="K23">
        <v>1</v>
      </c>
      <c r="L23">
        <v>0</v>
      </c>
      <c r="M23">
        <v>0</v>
      </c>
      <c r="N23">
        <v>1</v>
      </c>
      <c r="O23">
        <v>1</v>
      </c>
      <c r="P23">
        <v>1</v>
      </c>
      <c r="Q23">
        <v>1</v>
      </c>
      <c r="R23">
        <v>1</v>
      </c>
      <c r="S23">
        <v>0</v>
      </c>
      <c r="T23">
        <v>1</v>
      </c>
      <c r="U23">
        <v>1</v>
      </c>
      <c r="V23">
        <v>1</v>
      </c>
      <c r="W23">
        <v>0</v>
      </c>
      <c r="X23">
        <v>1</v>
      </c>
      <c r="Y23">
        <v>0</v>
      </c>
      <c r="Z23">
        <v>1</v>
      </c>
      <c r="AA23">
        <v>0</v>
      </c>
      <c r="AB23">
        <v>1</v>
      </c>
      <c r="AC23" s="3">
        <f t="shared" si="0"/>
        <v>14</v>
      </c>
      <c r="AD23" s="3">
        <f t="shared" si="1"/>
        <v>70</v>
      </c>
      <c r="AE23" s="3" t="str">
        <f t="shared" si="2"/>
        <v>SEDANG</v>
      </c>
    </row>
    <row r="24" spans="1:35" x14ac:dyDescent="0.2">
      <c r="A24" s="3">
        <v>21</v>
      </c>
      <c r="B24" s="3">
        <v>25</v>
      </c>
      <c r="C24" s="3" t="s">
        <v>11</v>
      </c>
      <c r="D24" s="3" t="s">
        <v>7</v>
      </c>
      <c r="E24" s="3" t="s">
        <v>25</v>
      </c>
      <c r="F24" s="3" t="s">
        <v>43</v>
      </c>
      <c r="H24" s="1"/>
    </row>
    <row r="25" spans="1:35" x14ac:dyDescent="0.2">
      <c r="A25" s="3">
        <v>22</v>
      </c>
      <c r="B25" s="3">
        <v>25</v>
      </c>
      <c r="C25" s="3" t="s">
        <v>6</v>
      </c>
      <c r="D25" s="3" t="s">
        <v>10</v>
      </c>
      <c r="E25" s="3" t="s">
        <v>26</v>
      </c>
      <c r="F25" s="3" t="s">
        <v>30</v>
      </c>
      <c r="H25" s="1"/>
    </row>
    <row r="26" spans="1:35" x14ac:dyDescent="0.2">
      <c r="A26" s="3">
        <v>23</v>
      </c>
      <c r="B26" s="3">
        <v>30</v>
      </c>
      <c r="C26" s="3" t="s">
        <v>9</v>
      </c>
      <c r="D26" s="3" t="s">
        <v>10</v>
      </c>
      <c r="E26" s="3" t="s">
        <v>24</v>
      </c>
      <c r="F26" s="3" t="s">
        <v>30</v>
      </c>
      <c r="H26" s="1"/>
    </row>
    <row r="27" spans="1:35" x14ac:dyDescent="0.2">
      <c r="A27" s="3">
        <v>24</v>
      </c>
      <c r="B27" s="3">
        <v>35</v>
      </c>
      <c r="C27" s="3" t="s">
        <v>11</v>
      </c>
      <c r="D27" s="3" t="s">
        <v>10</v>
      </c>
      <c r="E27" s="3" t="s">
        <v>25</v>
      </c>
      <c r="F27" s="3" t="s">
        <v>30</v>
      </c>
      <c r="H27" s="1"/>
    </row>
    <row r="28" spans="1:35" x14ac:dyDescent="0.2">
      <c r="A28" s="3">
        <v>25</v>
      </c>
      <c r="B28" s="3">
        <v>35</v>
      </c>
      <c r="C28" s="3" t="s">
        <v>6</v>
      </c>
      <c r="D28" s="3" t="s">
        <v>10</v>
      </c>
      <c r="E28" s="3" t="s">
        <v>25</v>
      </c>
      <c r="F28" s="3" t="s">
        <v>30</v>
      </c>
      <c r="H28" s="1"/>
    </row>
    <row r="29" spans="1:35" x14ac:dyDescent="0.2">
      <c r="A29" s="3">
        <v>26</v>
      </c>
      <c r="B29" s="3">
        <v>39</v>
      </c>
      <c r="C29" s="3" t="s">
        <v>9</v>
      </c>
      <c r="D29" s="3" t="s">
        <v>10</v>
      </c>
      <c r="E29" s="3" t="s">
        <v>26</v>
      </c>
      <c r="F29" s="3" t="s">
        <v>30</v>
      </c>
      <c r="H29" s="1"/>
    </row>
    <row r="30" spans="1:35" x14ac:dyDescent="0.2">
      <c r="A30" s="3">
        <v>27</v>
      </c>
      <c r="B30" s="3">
        <v>40</v>
      </c>
      <c r="C30" s="3" t="s">
        <v>9</v>
      </c>
      <c r="D30" s="3" t="s">
        <v>10</v>
      </c>
      <c r="E30" s="3" t="s">
        <v>24</v>
      </c>
      <c r="F30" s="3" t="s">
        <v>43</v>
      </c>
      <c r="H30" s="1"/>
    </row>
    <row r="31" spans="1:35" x14ac:dyDescent="0.2">
      <c r="A31" s="3">
        <v>28</v>
      </c>
      <c r="B31" s="3">
        <v>40</v>
      </c>
      <c r="C31" s="3" t="s">
        <v>6</v>
      </c>
      <c r="D31" s="3" t="s">
        <v>10</v>
      </c>
      <c r="E31" s="3" t="s">
        <v>24</v>
      </c>
      <c r="F31" s="3" t="s">
        <v>30</v>
      </c>
      <c r="H31" s="1"/>
    </row>
    <row r="32" spans="1:35" x14ac:dyDescent="0.2">
      <c r="A32" s="3">
        <v>29</v>
      </c>
      <c r="B32" s="3">
        <v>41</v>
      </c>
      <c r="C32" s="3" t="s">
        <v>11</v>
      </c>
      <c r="D32" s="3" t="s">
        <v>10</v>
      </c>
      <c r="E32" s="3" t="s">
        <v>26</v>
      </c>
      <c r="F32" s="3" t="s">
        <v>30</v>
      </c>
      <c r="H32" s="1"/>
    </row>
    <row r="33" spans="1:11" x14ac:dyDescent="0.2">
      <c r="A33" s="3">
        <v>30</v>
      </c>
      <c r="B33" s="3">
        <v>42</v>
      </c>
      <c r="C33" s="3" t="s">
        <v>9</v>
      </c>
      <c r="D33" s="3" t="s">
        <v>10</v>
      </c>
      <c r="E33" s="3" t="s">
        <v>24</v>
      </c>
      <c r="F33" s="3" t="s">
        <v>30</v>
      </c>
      <c r="H33" s="1"/>
    </row>
    <row r="34" spans="1:11" x14ac:dyDescent="0.2">
      <c r="H34" s="1"/>
    </row>
    <row r="35" spans="1:11" ht="12.95" customHeight="1" x14ac:dyDescent="0.2">
      <c r="B35" s="8" t="s">
        <v>42</v>
      </c>
      <c r="C35" s="8"/>
      <c r="D35" s="8"/>
      <c r="E35" s="8"/>
      <c r="F35" s="8"/>
    </row>
    <row r="36" spans="1:11" ht="12.95" customHeight="1" x14ac:dyDescent="0.2">
      <c r="B36" s="1" t="s">
        <v>27</v>
      </c>
      <c r="C36" s="1"/>
      <c r="D36" s="1" t="s">
        <v>2</v>
      </c>
      <c r="E36" s="1"/>
      <c r="F36" s="1" t="s">
        <v>28</v>
      </c>
      <c r="G36" s="1"/>
      <c r="H36" s="1" t="s">
        <v>31</v>
      </c>
      <c r="J36" s="1" t="s">
        <v>0</v>
      </c>
    </row>
    <row r="37" spans="1:11" x14ac:dyDescent="0.2">
      <c r="A37" s="2"/>
      <c r="B37" s="7" t="s">
        <v>6</v>
      </c>
      <c r="C37" s="7">
        <f>COUNTIF(C4:C33,"SD")</f>
        <v>6</v>
      </c>
      <c r="D37" s="7" t="s">
        <v>10</v>
      </c>
      <c r="E37" s="7">
        <f>COUNTIF(D4:D33,"PRIMIPARA")</f>
        <v>17</v>
      </c>
      <c r="F37" s="7" t="s">
        <v>25</v>
      </c>
      <c r="G37" s="7">
        <f>COUNTIF(E4:E33,"IRT")</f>
        <v>9</v>
      </c>
      <c r="H37" s="7" t="s">
        <v>30</v>
      </c>
      <c r="I37" s="7">
        <f>COUNTIF(F4:F33,"BPJS")</f>
        <v>22</v>
      </c>
      <c r="J37" s="7" t="s">
        <v>38</v>
      </c>
      <c r="K37" s="7"/>
    </row>
    <row r="38" spans="1:11" x14ac:dyDescent="0.2">
      <c r="A38" s="2"/>
      <c r="B38" s="7" t="s">
        <v>9</v>
      </c>
      <c r="C38" s="7">
        <f>COUNTIF(C4:C33,"SMP")</f>
        <v>16</v>
      </c>
      <c r="D38" s="7" t="s">
        <v>7</v>
      </c>
      <c r="E38" s="7">
        <f>COUNTIF(D4:D33,"MULTIPARA")</f>
        <v>8</v>
      </c>
      <c r="F38" s="7" t="s">
        <v>24</v>
      </c>
      <c r="G38" s="7">
        <f>COUNTIF(E4:E33,"SWASTA")</f>
        <v>10</v>
      </c>
      <c r="H38" s="7" t="s">
        <v>44</v>
      </c>
      <c r="I38" s="7">
        <f>COUNTIF(F4:F33,"ASURANSI")</f>
        <v>8</v>
      </c>
      <c r="J38" s="7" t="s">
        <v>39</v>
      </c>
      <c r="K38" s="7"/>
    </row>
    <row r="39" spans="1:11" x14ac:dyDescent="0.2">
      <c r="A39" s="2"/>
      <c r="B39" s="7" t="s">
        <v>11</v>
      </c>
      <c r="C39" s="7">
        <f>COUNTIF(C4:C33,"SMA")</f>
        <v>8</v>
      </c>
      <c r="D39" s="7" t="s">
        <v>12</v>
      </c>
      <c r="E39" s="7">
        <f>COUNTIF(D4:D33,"GRANDEMULTI")</f>
        <v>5</v>
      </c>
      <c r="F39" s="7" t="s">
        <v>26</v>
      </c>
      <c r="G39" s="7">
        <f>COUNTIF(E4:E33,"PNS")</f>
        <v>11</v>
      </c>
      <c r="H39" s="7"/>
      <c r="I39" s="7"/>
      <c r="J39" s="7" t="s">
        <v>40</v>
      </c>
      <c r="K39" s="7"/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</cp:lastModifiedBy>
  <dcterms:created xsi:type="dcterms:W3CDTF">2021-03-24T23:50:48Z</dcterms:created>
  <dcterms:modified xsi:type="dcterms:W3CDTF">2022-04-09T07:42:25Z</dcterms:modified>
</cp:coreProperties>
</file>