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ata c\File Kuliah\S1 Pendidikan Profesi Bidan Unisa\Semester 4\Sistem Informasi Manajemen\"/>
    </mc:Choice>
  </mc:AlternateContent>
  <xr:revisionPtr revIDLastSave="0" documentId="8_{4234AA3D-7790-4312-A290-381210C0963A}" xr6:coauthVersionLast="36" xr6:coauthVersionMax="36" xr10:uidLastSave="{00000000-0000-0000-0000-000000000000}"/>
  <bookViews>
    <workbookView xWindow="0" yWindow="0" windowWidth="20490" windowHeight="754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4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7" i="1"/>
  <c r="AC6" i="1"/>
  <c r="AC5" i="1"/>
  <c r="AC4" i="1"/>
  <c r="I38" i="1"/>
  <c r="I37" i="1"/>
  <c r="G38" i="1"/>
  <c r="G37" i="1"/>
  <c r="G39" i="1"/>
  <c r="E39" i="1"/>
  <c r="E38" i="1"/>
  <c r="E37" i="1"/>
  <c r="C39" i="1"/>
  <c r="C38" i="1"/>
  <c r="C37" i="1"/>
</calcChain>
</file>

<file path=xl/sharedStrings.xml><?xml version="1.0" encoding="utf-8"?>
<sst xmlns="http://schemas.openxmlformats.org/spreadsheetml/2006/main" count="165" uniqueCount="44">
  <si>
    <t>soal</t>
  </si>
  <si>
    <t>NO</t>
  </si>
  <si>
    <t>USIA</t>
  </si>
  <si>
    <t>PENDIDIKAN</t>
  </si>
  <si>
    <t>PARITAS</t>
  </si>
  <si>
    <t>PEKERJAAN</t>
  </si>
  <si>
    <t>PENGETAHUAN</t>
  </si>
  <si>
    <t>JUMLH</t>
  </si>
  <si>
    <t>NILAI</t>
  </si>
  <si>
    <t>KETEGORI</t>
  </si>
  <si>
    <t>SD</t>
  </si>
  <si>
    <t>MULTIPARA</t>
  </si>
  <si>
    <t>responden</t>
  </si>
  <si>
    <t>SMP</t>
  </si>
  <si>
    <t>PRIMIPARA</t>
  </si>
  <si>
    <t>SMA</t>
  </si>
  <si>
    <t>GRANDEMULTI</t>
  </si>
  <si>
    <t>PRI</t>
  </si>
  <si>
    <t>BAIK</t>
  </si>
  <si>
    <t>MUL</t>
  </si>
  <si>
    <t>SEDANG</t>
  </si>
  <si>
    <t>GRANDE</t>
  </si>
  <si>
    <t>CUKUP</t>
  </si>
  <si>
    <t>KERJAKAN  MENGGUNAKAN RUMUS dan buat tabel dengan diagram batang atau pei</t>
  </si>
  <si>
    <t xml:space="preserve">TUGAS </t>
  </si>
  <si>
    <t>1. JUMLAH HASIL JAWABAN  RESPONDEN</t>
  </si>
  <si>
    <t>2. Hitung PENILAIAN</t>
  </si>
  <si>
    <t>3. BUAT KATEGORI</t>
  </si>
  <si>
    <t>80-100</t>
  </si>
  <si>
    <t>56-79</t>
  </si>
  <si>
    <t>&lt;=55</t>
  </si>
  <si>
    <t>KATEGORI NILAI</t>
  </si>
  <si>
    <t>SWASTA</t>
  </si>
  <si>
    <t>IRT</t>
  </si>
  <si>
    <t>PNS</t>
  </si>
  <si>
    <t>Pendidikan</t>
  </si>
  <si>
    <t>Kehamilan</t>
  </si>
  <si>
    <t>Pekerjaan</t>
  </si>
  <si>
    <t xml:space="preserve">Gambaran tingkaT pengetahuan IBU HAMIL DALAM PEMANFAATAN  BUKU KIA DI PUSKESMAS </t>
  </si>
  <si>
    <t>JAMINAN KESEHATAN</t>
  </si>
  <si>
    <t>BPJS</t>
  </si>
  <si>
    <t>UMUM</t>
  </si>
  <si>
    <t>jaminan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</si>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</sst>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Pendidikan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Sheet1!$B$37:$B$39</c:f>
              <c:strCache>
                <c:ptCount val="3"/>
                <c:pt idx="0">
                  <c:v>SD</c:v>
                </c:pt>
                <c:pt idx="1">
                  <c:v>SMP</c:v>
                </c:pt>
                <c:pt idx="2">
                  <c:v>SMA</c:v>
                </c:pt>
              </c:strCache>
            </c:strRef>
          </c:cat>
          <c:val>
            <c:numRef>
              <c:f>Sheet1!$C$37:$C$39</c:f>
              <c:numCache>
                <c:formatCode>General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A-4372-9AB9-E13EAB743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Kehamilan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Sheet1!$D$37:$D$39</c:f>
              <c:strCache>
                <c:ptCount val="3"/>
                <c:pt idx="0">
                  <c:v>PRI</c:v>
                </c:pt>
                <c:pt idx="1">
                  <c:v>MUL</c:v>
                </c:pt>
                <c:pt idx="2">
                  <c:v>GRANDE</c:v>
                </c:pt>
              </c:strCache>
            </c:strRef>
          </c:cat>
          <c:val>
            <c:numRef>
              <c:f>Sheet1!$E$37:$E$39</c:f>
              <c:numCache>
                <c:formatCode>General</c:formatCode>
                <c:ptCount val="3"/>
                <c:pt idx="0">
                  <c:v>17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284-B44C-E4DADF09D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278671"/>
        <c:axId val="484730031"/>
      </c:barChart>
      <c:catAx>
        <c:axId val="38627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30031"/>
        <c:crosses val="autoZero"/>
        <c:auto val="1"/>
        <c:lblAlgn val="ctr"/>
        <c:lblOffset val="100"/>
        <c:noMultiLvlLbl val="0"/>
      </c:catAx>
      <c:valAx>
        <c:axId val="48473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278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Pekerjaan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Sheet1!$F$37:$F$39</c:f>
              <c:strCache>
                <c:ptCount val="3"/>
                <c:pt idx="0">
                  <c:v>IRT</c:v>
                </c:pt>
                <c:pt idx="1">
                  <c:v>SWASTA</c:v>
                </c:pt>
                <c:pt idx="2">
                  <c:v>PNS</c:v>
                </c:pt>
              </c:strCache>
            </c:strRef>
          </c:cat>
          <c:val>
            <c:numRef>
              <c:f>Sheet1!$G$37:$G$39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A-4A00-810A-EE686307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300943"/>
        <c:axId val="390232271"/>
      </c:barChart>
      <c:catAx>
        <c:axId val="14630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232271"/>
        <c:crosses val="autoZero"/>
        <c:auto val="1"/>
        <c:lblAlgn val="ctr"/>
        <c:lblOffset val="100"/>
        <c:noMultiLvlLbl val="0"/>
      </c:catAx>
      <c:valAx>
        <c:axId val="390232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00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Jaminan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Sheet1!$H$37:$H$39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6-4695-9719-ABCA873EFC1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Sheet1!$I$37:$I$39</c:f>
              <c:numCache>
                <c:formatCode>General</c:formatCode>
                <c:ptCount val="3"/>
                <c:pt idx="0">
                  <c:v>22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6-4695-9719-ABCA873E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5116751"/>
        <c:axId val="485615023"/>
      </c:barChart>
      <c:catAx>
        <c:axId val="645116751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15023"/>
        <c:crosses val="autoZero"/>
        <c:auto val="1"/>
        <c:lblAlgn val="ctr"/>
        <c:lblOffset val="100"/>
        <c:noMultiLvlLbl val="0"/>
      </c:catAx>
      <c:valAx>
        <c:axId val="485615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11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48786</xdr:colOff>
      <xdr:row>42</xdr:row>
      <xdr:rowOff>0</xdr:rowOff>
    </xdr:from>
    <xdr:to>
      <xdr:col>5</xdr:col>
      <xdr:colOff>0</xdr:colOff>
      <xdr:row>53</xdr:row>
      <xdr:rowOff>8986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B0768F-B0D2-4567-8257-13C4FECD8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413351</xdr:colOff>
      <xdr:row>41</xdr:row>
      <xdr:rowOff>173308</xdr:rowOff>
    </xdr:from>
    <xdr:to>
      <xdr:col>9</xdr:col>
      <xdr:colOff>604684</xdr:colOff>
      <xdr:row>53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2F7367-9B07-4E6E-8DFE-12A510510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21648</xdr:colOff>
      <xdr:row>41</xdr:row>
      <xdr:rowOff>173182</xdr:rowOff>
    </xdr:from>
    <xdr:to>
      <xdr:col>18</xdr:col>
      <xdr:colOff>21648</xdr:colOff>
      <xdr:row>53</xdr:row>
      <xdr:rowOff>21648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48708A-046E-4A88-B718-AF68620DB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584488</xdr:colOff>
      <xdr:row>41</xdr:row>
      <xdr:rowOff>21649</xdr:rowOff>
    </xdr:from>
    <xdr:to>
      <xdr:col>24</xdr:col>
      <xdr:colOff>562841</xdr:colOff>
      <xdr:row>53</xdr:row>
      <xdr:rowOff>21648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C62F4-830C-4B21-9DE1-80A93330C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zoomScale="44" workbookViewId="0">
      <selection activeCell="M27" sqref="M27"/>
    </sheetView>
  </sheetViews>
  <sheetFormatPr defaultRowHeight="15" x14ac:dyDescent="0.25"/>
  <cols>
    <col min="3" max="3" width="11.140625" bestFit="1" customWidth="1"/>
    <col min="4" max="4" width="13.42578125" bestFit="1" customWidth="1"/>
    <col min="5" max="5" width="10.140625" bestFit="1" customWidth="1"/>
    <col min="6" max="6" width="19.140625" bestFit="1" customWidth="1"/>
    <col min="7" max="7" width="11.140625" customWidth="1"/>
    <col min="8" max="8" width="15.140625" customWidth="1"/>
    <col min="31" max="31" width="10.28515625" customWidth="1"/>
  </cols>
  <sheetData>
    <row r="1" spans="1:35" x14ac:dyDescent="0.25">
      <c r="A1" t="s">
        <v>38</v>
      </c>
    </row>
    <row r="2" spans="1:35" x14ac:dyDescent="0.25">
      <c r="I2" s="1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5" s="1" customForma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39</v>
      </c>
      <c r="H3" s="1" t="s">
        <v>6</v>
      </c>
      <c r="I3" s="1">
        <v>1</v>
      </c>
      <c r="J3" s="1">
        <v>2</v>
      </c>
      <c r="K3" s="1">
        <v>3</v>
      </c>
      <c r="L3" s="1">
        <v>4</v>
      </c>
      <c r="M3" s="1">
        <v>5</v>
      </c>
      <c r="N3" s="1">
        <v>6</v>
      </c>
      <c r="O3" s="1">
        <v>7</v>
      </c>
      <c r="P3" s="1">
        <v>8</v>
      </c>
      <c r="Q3" s="1">
        <v>9</v>
      </c>
      <c r="R3" s="1">
        <v>10</v>
      </c>
      <c r="S3" s="1">
        <v>11</v>
      </c>
      <c r="T3" s="1">
        <v>12</v>
      </c>
      <c r="U3" s="1">
        <v>13</v>
      </c>
      <c r="V3" s="1">
        <v>14</v>
      </c>
      <c r="W3" s="1">
        <v>15</v>
      </c>
      <c r="X3" s="1">
        <v>16</v>
      </c>
      <c r="Y3" s="1">
        <v>17</v>
      </c>
      <c r="Z3" s="1">
        <v>18</v>
      </c>
      <c r="AA3" s="1">
        <v>19</v>
      </c>
      <c r="AB3" s="1">
        <v>20</v>
      </c>
      <c r="AC3" s="1" t="s">
        <v>7</v>
      </c>
      <c r="AD3" s="1" t="s">
        <v>8</v>
      </c>
      <c r="AE3" s="1" t="s">
        <v>9</v>
      </c>
      <c r="AG3" s="1" t="s">
        <v>24</v>
      </c>
    </row>
    <row r="4" spans="1:35" x14ac:dyDescent="0.25">
      <c r="A4" s="4">
        <v>1</v>
      </c>
      <c r="B4" s="4">
        <v>16</v>
      </c>
      <c r="C4" s="4" t="s">
        <v>10</v>
      </c>
      <c r="D4" s="4" t="s">
        <v>11</v>
      </c>
      <c r="E4" s="4" t="s">
        <v>32</v>
      </c>
      <c r="F4" s="4" t="s">
        <v>40</v>
      </c>
      <c r="G4" t="s">
        <v>12</v>
      </c>
      <c r="H4" s="1">
        <v>1</v>
      </c>
      <c r="I4">
        <v>1</v>
      </c>
      <c r="J4">
        <v>0</v>
      </c>
      <c r="K4">
        <v>1</v>
      </c>
      <c r="L4">
        <v>0</v>
      </c>
      <c r="M4">
        <v>1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v>0</v>
      </c>
      <c r="AB4">
        <v>0</v>
      </c>
      <c r="AC4">
        <f>COUNTIF(I4:AB4,"1")</f>
        <v>8</v>
      </c>
      <c r="AD4">
        <f>(AC4/20)*100</f>
        <v>40</v>
      </c>
      <c r="AE4" t="str">
        <f>IF(AD4&lt;=55,"CUKUP",IF(AD4&lt;=79,"BAIK",IF(AD4&lt;=100,"SEDANG")))</f>
        <v>CUKUP</v>
      </c>
      <c r="AG4" t="s">
        <v>25</v>
      </c>
    </row>
    <row r="5" spans="1:35" x14ac:dyDescent="0.25">
      <c r="A5" s="4">
        <v>2</v>
      </c>
      <c r="B5" s="4">
        <v>16</v>
      </c>
      <c r="C5" s="4" t="s">
        <v>13</v>
      </c>
      <c r="D5" s="4" t="s">
        <v>14</v>
      </c>
      <c r="E5" s="4" t="s">
        <v>33</v>
      </c>
      <c r="F5" s="4" t="s">
        <v>40</v>
      </c>
      <c r="H5" s="1">
        <v>2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1</v>
      </c>
      <c r="P5">
        <v>0</v>
      </c>
      <c r="Q5">
        <v>1</v>
      </c>
      <c r="R5">
        <v>1</v>
      </c>
      <c r="S5">
        <v>1</v>
      </c>
      <c r="T5">
        <v>1</v>
      </c>
      <c r="U5">
        <v>0</v>
      </c>
      <c r="V5">
        <v>0</v>
      </c>
      <c r="W5">
        <v>0</v>
      </c>
      <c r="X5">
        <v>1</v>
      </c>
      <c r="Y5">
        <v>0</v>
      </c>
      <c r="Z5">
        <v>1</v>
      </c>
      <c r="AA5">
        <v>0</v>
      </c>
      <c r="AB5">
        <v>1</v>
      </c>
      <c r="AC5">
        <f>COUNTIF(I5:AB5,"1")</f>
        <v>9</v>
      </c>
      <c r="AD5">
        <f t="shared" ref="AD5:AD23" si="0">(AC5/20)*100</f>
        <v>45</v>
      </c>
      <c r="AE5" t="str">
        <f t="shared" ref="AE5:AE23" si="1">IF(AD5&lt;=55,"BAIK",IF(AD5&lt;=79,"SEDANG",IF(AD5&lt;=100,"SEDANG")))</f>
        <v>BAIK</v>
      </c>
      <c r="AG5" t="s">
        <v>26</v>
      </c>
    </row>
    <row r="6" spans="1:35" x14ac:dyDescent="0.25">
      <c r="A6" s="4">
        <v>3</v>
      </c>
      <c r="B6" s="4">
        <v>16</v>
      </c>
      <c r="C6" s="4" t="s">
        <v>13</v>
      </c>
      <c r="D6" s="4" t="s">
        <v>14</v>
      </c>
      <c r="E6" s="4" t="s">
        <v>33</v>
      </c>
      <c r="F6" s="4" t="s">
        <v>41</v>
      </c>
      <c r="H6" s="1">
        <v>3</v>
      </c>
      <c r="I6">
        <v>1</v>
      </c>
      <c r="J6">
        <v>1</v>
      </c>
      <c r="K6">
        <v>1</v>
      </c>
      <c r="L6">
        <v>1</v>
      </c>
      <c r="M6">
        <v>0</v>
      </c>
      <c r="N6">
        <v>1</v>
      </c>
      <c r="O6">
        <v>0</v>
      </c>
      <c r="P6">
        <v>1</v>
      </c>
      <c r="Q6">
        <v>0</v>
      </c>
      <c r="R6">
        <v>0</v>
      </c>
      <c r="S6">
        <v>1</v>
      </c>
      <c r="T6">
        <v>0</v>
      </c>
      <c r="U6">
        <v>0</v>
      </c>
      <c r="V6">
        <v>1</v>
      </c>
      <c r="W6">
        <v>1</v>
      </c>
      <c r="X6">
        <v>0</v>
      </c>
      <c r="Y6">
        <v>1</v>
      </c>
      <c r="Z6">
        <v>0</v>
      </c>
      <c r="AA6">
        <v>0</v>
      </c>
      <c r="AB6">
        <v>0</v>
      </c>
      <c r="AC6">
        <f>COUNTIF(I6:AB6,"1")</f>
        <v>10</v>
      </c>
      <c r="AD6">
        <f t="shared" si="0"/>
        <v>50</v>
      </c>
      <c r="AE6" t="str">
        <f t="shared" si="1"/>
        <v>BAIK</v>
      </c>
      <c r="AG6" t="s">
        <v>27</v>
      </c>
    </row>
    <row r="7" spans="1:35" x14ac:dyDescent="0.25">
      <c r="A7" s="4">
        <v>4</v>
      </c>
      <c r="B7" s="4">
        <v>17</v>
      </c>
      <c r="C7" s="4" t="s">
        <v>13</v>
      </c>
      <c r="D7" s="4" t="s">
        <v>14</v>
      </c>
      <c r="E7" s="4" t="s">
        <v>33</v>
      </c>
      <c r="F7" s="4" t="s">
        <v>40</v>
      </c>
      <c r="H7" s="1">
        <v>4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1</v>
      </c>
      <c r="P7">
        <v>1</v>
      </c>
      <c r="Q7">
        <v>1</v>
      </c>
      <c r="R7">
        <v>0</v>
      </c>
      <c r="S7">
        <v>1</v>
      </c>
      <c r="T7">
        <v>1</v>
      </c>
      <c r="U7">
        <v>0</v>
      </c>
      <c r="V7">
        <v>0</v>
      </c>
      <c r="W7">
        <v>0</v>
      </c>
      <c r="X7">
        <v>0</v>
      </c>
      <c r="Y7">
        <v>1</v>
      </c>
      <c r="Z7">
        <v>1</v>
      </c>
      <c r="AA7">
        <v>0</v>
      </c>
      <c r="AB7">
        <v>1</v>
      </c>
      <c r="AC7">
        <f>COUNTIF(I7:AB7,"1")</f>
        <v>10</v>
      </c>
      <c r="AD7">
        <f t="shared" si="0"/>
        <v>50</v>
      </c>
      <c r="AE7" t="str">
        <f t="shared" si="1"/>
        <v>BAIK</v>
      </c>
    </row>
    <row r="8" spans="1:35" x14ac:dyDescent="0.25">
      <c r="A8" s="4">
        <v>5</v>
      </c>
      <c r="B8" s="4">
        <v>17</v>
      </c>
      <c r="C8" s="4" t="s">
        <v>15</v>
      </c>
      <c r="D8" s="4" t="s">
        <v>14</v>
      </c>
      <c r="E8" s="4" t="s">
        <v>34</v>
      </c>
      <c r="F8" s="4" t="s">
        <v>40</v>
      </c>
      <c r="H8" s="1">
        <v>5</v>
      </c>
      <c r="I8">
        <v>1</v>
      </c>
      <c r="J8">
        <v>1</v>
      </c>
      <c r="K8">
        <v>1</v>
      </c>
      <c r="L8">
        <v>1</v>
      </c>
      <c r="M8">
        <v>0</v>
      </c>
      <c r="N8">
        <v>1</v>
      </c>
      <c r="O8">
        <v>0</v>
      </c>
      <c r="P8">
        <v>1</v>
      </c>
      <c r="Q8">
        <v>0</v>
      </c>
      <c r="R8">
        <v>0</v>
      </c>
      <c r="S8">
        <v>1</v>
      </c>
      <c r="T8">
        <v>0</v>
      </c>
      <c r="U8">
        <v>0</v>
      </c>
      <c r="V8">
        <v>1</v>
      </c>
      <c r="W8">
        <v>1</v>
      </c>
      <c r="X8">
        <v>0</v>
      </c>
      <c r="Y8">
        <v>1</v>
      </c>
      <c r="Z8">
        <v>0</v>
      </c>
      <c r="AA8">
        <v>0</v>
      </c>
      <c r="AB8">
        <v>0</v>
      </c>
      <c r="AC8">
        <f t="shared" ref="AC8:AC23" si="2">COUNTIF(I8:AB8,"1")</f>
        <v>10</v>
      </c>
      <c r="AD8">
        <f t="shared" si="0"/>
        <v>50</v>
      </c>
      <c r="AE8" t="str">
        <f t="shared" si="1"/>
        <v>BAIK</v>
      </c>
    </row>
    <row r="9" spans="1:35" x14ac:dyDescent="0.25">
      <c r="A9" s="4">
        <v>6</v>
      </c>
      <c r="B9" s="4">
        <v>17</v>
      </c>
      <c r="C9" s="4" t="s">
        <v>15</v>
      </c>
      <c r="D9" s="4" t="s">
        <v>14</v>
      </c>
      <c r="E9" s="4" t="s">
        <v>32</v>
      </c>
      <c r="F9" s="4" t="s">
        <v>40</v>
      </c>
      <c r="H9" s="1">
        <v>6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1</v>
      </c>
      <c r="U9">
        <v>1</v>
      </c>
      <c r="V9">
        <v>1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>
        <f t="shared" si="2"/>
        <v>11</v>
      </c>
      <c r="AD9">
        <f t="shared" si="0"/>
        <v>55.000000000000007</v>
      </c>
      <c r="AE9" t="str">
        <f t="shared" si="1"/>
        <v>BAIK</v>
      </c>
      <c r="AG9" s="3" t="s">
        <v>31</v>
      </c>
      <c r="AH9" s="3"/>
      <c r="AI9" s="3"/>
    </row>
    <row r="10" spans="1:35" x14ac:dyDescent="0.25">
      <c r="A10" s="4">
        <v>7</v>
      </c>
      <c r="B10" s="4">
        <v>18</v>
      </c>
      <c r="C10" s="4" t="s">
        <v>13</v>
      </c>
      <c r="D10" s="4" t="s">
        <v>11</v>
      </c>
      <c r="E10" s="4" t="s">
        <v>32</v>
      </c>
      <c r="F10" s="4" t="s">
        <v>40</v>
      </c>
      <c r="H10" s="1">
        <v>7</v>
      </c>
      <c r="I10">
        <v>0</v>
      </c>
      <c r="J10">
        <v>1</v>
      </c>
      <c r="K10">
        <v>0</v>
      </c>
      <c r="L10">
        <v>0</v>
      </c>
      <c r="M10">
        <v>1</v>
      </c>
      <c r="N10">
        <v>1</v>
      </c>
      <c r="O10">
        <v>1</v>
      </c>
      <c r="P10">
        <v>0</v>
      </c>
      <c r="Q10">
        <v>0</v>
      </c>
      <c r="R10">
        <v>1</v>
      </c>
      <c r="S10">
        <v>0</v>
      </c>
      <c r="T10">
        <v>0</v>
      </c>
      <c r="U10">
        <v>1</v>
      </c>
      <c r="V10">
        <v>1</v>
      </c>
      <c r="W10">
        <v>1</v>
      </c>
      <c r="X10">
        <v>1</v>
      </c>
      <c r="Y10">
        <v>0</v>
      </c>
      <c r="Z10">
        <v>1</v>
      </c>
      <c r="AA10">
        <v>1</v>
      </c>
      <c r="AB10">
        <v>1</v>
      </c>
      <c r="AC10">
        <f t="shared" si="2"/>
        <v>12</v>
      </c>
      <c r="AD10">
        <f t="shared" si="0"/>
        <v>60</v>
      </c>
      <c r="AE10" t="str">
        <f t="shared" si="1"/>
        <v>SEDANG</v>
      </c>
      <c r="AG10" s="3" t="s">
        <v>18</v>
      </c>
      <c r="AH10" s="3"/>
      <c r="AI10" s="3" t="s">
        <v>28</v>
      </c>
    </row>
    <row r="11" spans="1:35" x14ac:dyDescent="0.25">
      <c r="A11" s="4">
        <v>8</v>
      </c>
      <c r="B11" s="4">
        <v>19</v>
      </c>
      <c r="C11" s="4" t="s">
        <v>10</v>
      </c>
      <c r="D11" s="4" t="s">
        <v>11</v>
      </c>
      <c r="E11" s="4" t="s">
        <v>34</v>
      </c>
      <c r="F11" s="4" t="s">
        <v>41</v>
      </c>
      <c r="H11" s="1">
        <v>8</v>
      </c>
      <c r="I11">
        <v>1</v>
      </c>
      <c r="J11">
        <v>0</v>
      </c>
      <c r="K11">
        <v>1</v>
      </c>
      <c r="L11">
        <v>0</v>
      </c>
      <c r="M11">
        <v>1</v>
      </c>
      <c r="N11">
        <v>0</v>
      </c>
      <c r="O11">
        <v>0</v>
      </c>
      <c r="P11">
        <v>1</v>
      </c>
      <c r="Q11">
        <v>1</v>
      </c>
      <c r="R11">
        <v>1</v>
      </c>
      <c r="S11">
        <v>0</v>
      </c>
      <c r="T11">
        <v>0</v>
      </c>
      <c r="U11">
        <v>1</v>
      </c>
      <c r="V11">
        <v>1</v>
      </c>
      <c r="W11">
        <v>1</v>
      </c>
      <c r="X11">
        <v>0</v>
      </c>
      <c r="Y11">
        <v>1</v>
      </c>
      <c r="Z11">
        <v>1</v>
      </c>
      <c r="AA11">
        <v>1</v>
      </c>
      <c r="AB11">
        <v>1</v>
      </c>
      <c r="AC11">
        <f t="shared" si="2"/>
        <v>13</v>
      </c>
      <c r="AD11">
        <f t="shared" si="0"/>
        <v>65</v>
      </c>
      <c r="AE11" t="str">
        <f t="shared" si="1"/>
        <v>SEDANG</v>
      </c>
      <c r="AG11" s="3" t="s">
        <v>20</v>
      </c>
      <c r="AH11" s="3"/>
      <c r="AI11" s="3" t="s">
        <v>29</v>
      </c>
    </row>
    <row r="12" spans="1:35" x14ac:dyDescent="0.25">
      <c r="A12" s="4">
        <v>9</v>
      </c>
      <c r="B12" s="4">
        <v>19</v>
      </c>
      <c r="C12" s="4" t="s">
        <v>13</v>
      </c>
      <c r="D12" s="4" t="s">
        <v>14</v>
      </c>
      <c r="E12" s="4" t="s">
        <v>34</v>
      </c>
      <c r="F12" s="4" t="s">
        <v>41</v>
      </c>
      <c r="H12" s="1">
        <v>9</v>
      </c>
      <c r="I12">
        <v>1</v>
      </c>
      <c r="J12">
        <v>0</v>
      </c>
      <c r="K12">
        <v>1</v>
      </c>
      <c r="L12">
        <v>0</v>
      </c>
      <c r="M12">
        <v>1</v>
      </c>
      <c r="N12">
        <v>0</v>
      </c>
      <c r="O12">
        <v>1</v>
      </c>
      <c r="P12">
        <v>1</v>
      </c>
      <c r="Q12">
        <v>1</v>
      </c>
      <c r="R12">
        <v>1</v>
      </c>
      <c r="S12">
        <v>0</v>
      </c>
      <c r="T12">
        <v>0</v>
      </c>
      <c r="U12">
        <v>0</v>
      </c>
      <c r="V12">
        <v>1</v>
      </c>
      <c r="W12">
        <v>1</v>
      </c>
      <c r="X12">
        <v>0</v>
      </c>
      <c r="Y12">
        <v>1</v>
      </c>
      <c r="Z12">
        <v>1</v>
      </c>
      <c r="AA12">
        <v>1</v>
      </c>
      <c r="AB12">
        <v>1</v>
      </c>
      <c r="AC12">
        <f t="shared" si="2"/>
        <v>13</v>
      </c>
      <c r="AD12">
        <f t="shared" si="0"/>
        <v>65</v>
      </c>
      <c r="AE12" t="str">
        <f t="shared" si="1"/>
        <v>SEDANG</v>
      </c>
      <c r="AG12" s="3" t="s">
        <v>22</v>
      </c>
      <c r="AH12" s="3"/>
      <c r="AI12" s="3" t="s">
        <v>30</v>
      </c>
    </row>
    <row r="13" spans="1:35" x14ac:dyDescent="0.25">
      <c r="A13" s="4">
        <v>10</v>
      </c>
      <c r="B13" s="4">
        <v>21</v>
      </c>
      <c r="C13" s="4" t="s">
        <v>13</v>
      </c>
      <c r="D13" s="4" t="s">
        <v>14</v>
      </c>
      <c r="E13" s="4" t="s">
        <v>34</v>
      </c>
      <c r="F13" s="4" t="s">
        <v>41</v>
      </c>
      <c r="H13" s="1">
        <v>10</v>
      </c>
      <c r="I13">
        <v>1</v>
      </c>
      <c r="J13">
        <v>1</v>
      </c>
      <c r="K13">
        <v>1</v>
      </c>
      <c r="L13">
        <v>0</v>
      </c>
      <c r="M13">
        <v>0</v>
      </c>
      <c r="N13">
        <v>1</v>
      </c>
      <c r="O13">
        <v>1</v>
      </c>
      <c r="P13">
        <v>1</v>
      </c>
      <c r="Q13">
        <v>1</v>
      </c>
      <c r="R13">
        <v>1</v>
      </c>
      <c r="S13">
        <v>0</v>
      </c>
      <c r="T13">
        <v>1</v>
      </c>
      <c r="U13">
        <v>1</v>
      </c>
      <c r="V13">
        <v>1</v>
      </c>
      <c r="W13">
        <v>0</v>
      </c>
      <c r="X13">
        <v>1</v>
      </c>
      <c r="Y13">
        <v>0</v>
      </c>
      <c r="Z13">
        <v>1</v>
      </c>
      <c r="AA13">
        <v>0</v>
      </c>
      <c r="AB13">
        <v>1</v>
      </c>
      <c r="AC13">
        <f t="shared" si="2"/>
        <v>14</v>
      </c>
      <c r="AD13">
        <f t="shared" si="0"/>
        <v>70</v>
      </c>
      <c r="AE13" t="str">
        <f t="shared" si="1"/>
        <v>SEDANG</v>
      </c>
    </row>
    <row r="14" spans="1:35" x14ac:dyDescent="0.25">
      <c r="A14" s="4">
        <v>11</v>
      </c>
      <c r="B14" s="4">
        <v>22</v>
      </c>
      <c r="C14" s="4" t="s">
        <v>15</v>
      </c>
      <c r="D14" s="4" t="s">
        <v>16</v>
      </c>
      <c r="E14" s="4" t="s">
        <v>33</v>
      </c>
      <c r="F14" s="4" t="s">
        <v>40</v>
      </c>
      <c r="H14" s="1">
        <v>11</v>
      </c>
      <c r="I14">
        <v>0</v>
      </c>
      <c r="J14">
        <v>1</v>
      </c>
      <c r="K14">
        <v>0</v>
      </c>
      <c r="L14">
        <v>1</v>
      </c>
      <c r="M14">
        <v>1</v>
      </c>
      <c r="N14">
        <v>1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f t="shared" si="2"/>
        <v>14</v>
      </c>
      <c r="AD14">
        <f t="shared" si="0"/>
        <v>70</v>
      </c>
      <c r="AE14" t="str">
        <f t="shared" si="1"/>
        <v>SEDANG</v>
      </c>
      <c r="AG14" t="s">
        <v>23</v>
      </c>
      <c r="AH14" s="2"/>
    </row>
    <row r="15" spans="1:35" x14ac:dyDescent="0.25">
      <c r="A15" s="4">
        <v>12</v>
      </c>
      <c r="B15" s="4">
        <v>23</v>
      </c>
      <c r="C15" s="4" t="s">
        <v>10</v>
      </c>
      <c r="D15" s="4" t="s">
        <v>16</v>
      </c>
      <c r="E15" s="4" t="s">
        <v>34</v>
      </c>
      <c r="F15" s="4" t="s">
        <v>40</v>
      </c>
      <c r="H15" s="1">
        <v>12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0</v>
      </c>
      <c r="V15">
        <v>1</v>
      </c>
      <c r="W15">
        <v>0</v>
      </c>
      <c r="X15">
        <v>0</v>
      </c>
      <c r="Y15">
        <v>0</v>
      </c>
      <c r="Z15">
        <v>1</v>
      </c>
      <c r="AA15">
        <v>1</v>
      </c>
      <c r="AB15">
        <v>1</v>
      </c>
      <c r="AC15">
        <f t="shared" si="2"/>
        <v>16</v>
      </c>
      <c r="AD15">
        <f t="shared" si="0"/>
        <v>80</v>
      </c>
      <c r="AE15" t="str">
        <f t="shared" si="1"/>
        <v>SEDANG</v>
      </c>
      <c r="AG15" s="2" t="s">
        <v>18</v>
      </c>
      <c r="AH15" s="2"/>
    </row>
    <row r="16" spans="1:35" x14ac:dyDescent="0.25">
      <c r="A16" s="4">
        <v>13</v>
      </c>
      <c r="B16" s="4">
        <v>23</v>
      </c>
      <c r="C16" s="4" t="s">
        <v>13</v>
      </c>
      <c r="D16" s="4" t="s">
        <v>16</v>
      </c>
      <c r="E16" s="4" t="s">
        <v>32</v>
      </c>
      <c r="F16" s="4" t="s">
        <v>40</v>
      </c>
      <c r="H16" s="1">
        <v>13</v>
      </c>
      <c r="I16">
        <v>1</v>
      </c>
      <c r="J16">
        <v>1</v>
      </c>
      <c r="K16">
        <v>0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0</v>
      </c>
      <c r="AB16">
        <v>1</v>
      </c>
      <c r="AC16">
        <f t="shared" si="2"/>
        <v>18</v>
      </c>
      <c r="AD16">
        <f t="shared" si="0"/>
        <v>90</v>
      </c>
      <c r="AE16" t="str">
        <f t="shared" si="1"/>
        <v>SEDANG</v>
      </c>
      <c r="AG16" s="2" t="s">
        <v>20</v>
      </c>
      <c r="AH16" s="2"/>
    </row>
    <row r="17" spans="1:34" x14ac:dyDescent="0.25">
      <c r="A17" s="4">
        <v>14</v>
      </c>
      <c r="B17" s="4">
        <v>23</v>
      </c>
      <c r="C17" s="4" t="s">
        <v>13</v>
      </c>
      <c r="D17" s="4" t="s">
        <v>11</v>
      </c>
      <c r="E17" s="4" t="s">
        <v>33</v>
      </c>
      <c r="F17" s="4" t="s">
        <v>40</v>
      </c>
      <c r="H17" s="1">
        <v>14</v>
      </c>
      <c r="I17">
        <v>0</v>
      </c>
      <c r="J17">
        <v>1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1</v>
      </c>
      <c r="U17">
        <v>1</v>
      </c>
      <c r="V17">
        <v>1</v>
      </c>
      <c r="W17">
        <v>1</v>
      </c>
      <c r="X17">
        <v>0</v>
      </c>
      <c r="Y17">
        <v>0</v>
      </c>
      <c r="Z17">
        <v>0</v>
      </c>
      <c r="AA17">
        <v>1</v>
      </c>
      <c r="AB17">
        <v>1</v>
      </c>
      <c r="AC17">
        <f t="shared" si="2"/>
        <v>9</v>
      </c>
      <c r="AD17">
        <f t="shared" si="0"/>
        <v>45</v>
      </c>
      <c r="AE17" t="str">
        <f t="shared" si="1"/>
        <v>BAIK</v>
      </c>
      <c r="AG17" s="2" t="s">
        <v>22</v>
      </c>
      <c r="AH17" s="2"/>
    </row>
    <row r="18" spans="1:34" x14ac:dyDescent="0.25">
      <c r="A18" s="4">
        <v>15</v>
      </c>
      <c r="B18" s="4">
        <v>23</v>
      </c>
      <c r="C18" s="4" t="s">
        <v>13</v>
      </c>
      <c r="D18" s="4" t="s">
        <v>11</v>
      </c>
      <c r="E18" s="4" t="s">
        <v>33</v>
      </c>
      <c r="F18" s="4" t="s">
        <v>40</v>
      </c>
      <c r="H18" s="1">
        <v>15</v>
      </c>
      <c r="I18">
        <v>1</v>
      </c>
      <c r="J18">
        <v>1</v>
      </c>
      <c r="K18">
        <v>1</v>
      </c>
      <c r="L18">
        <v>1</v>
      </c>
      <c r="M18">
        <v>0</v>
      </c>
      <c r="N18">
        <v>1</v>
      </c>
      <c r="O18">
        <v>0</v>
      </c>
      <c r="P18">
        <v>1</v>
      </c>
      <c r="Q18">
        <v>0</v>
      </c>
      <c r="R18">
        <v>0</v>
      </c>
      <c r="S18">
        <v>1</v>
      </c>
      <c r="T18">
        <v>0</v>
      </c>
      <c r="U18">
        <v>0</v>
      </c>
      <c r="V18">
        <v>1</v>
      </c>
      <c r="W18">
        <v>1</v>
      </c>
      <c r="X18">
        <v>0</v>
      </c>
      <c r="Y18">
        <v>1</v>
      </c>
      <c r="Z18">
        <v>0</v>
      </c>
      <c r="AA18">
        <v>0</v>
      </c>
      <c r="AB18">
        <v>0</v>
      </c>
      <c r="AC18">
        <f t="shared" si="2"/>
        <v>10</v>
      </c>
      <c r="AD18">
        <f t="shared" si="0"/>
        <v>50</v>
      </c>
      <c r="AE18" t="str">
        <f t="shared" si="1"/>
        <v>BAIK</v>
      </c>
    </row>
    <row r="19" spans="1:34" x14ac:dyDescent="0.25">
      <c r="A19" s="4">
        <v>16</v>
      </c>
      <c r="B19" s="4">
        <v>24</v>
      </c>
      <c r="C19" s="4" t="s">
        <v>15</v>
      </c>
      <c r="D19" s="4" t="s">
        <v>16</v>
      </c>
      <c r="E19" s="4" t="s">
        <v>34</v>
      </c>
      <c r="F19" s="4" t="s">
        <v>40</v>
      </c>
      <c r="H19" s="1">
        <v>16</v>
      </c>
      <c r="I19">
        <v>1</v>
      </c>
      <c r="J19">
        <v>1</v>
      </c>
      <c r="K19">
        <v>1</v>
      </c>
      <c r="L19">
        <v>1</v>
      </c>
      <c r="M19">
        <v>1</v>
      </c>
      <c r="N19">
        <v>0</v>
      </c>
      <c r="O19">
        <v>1</v>
      </c>
      <c r="P19">
        <v>0</v>
      </c>
      <c r="Q19">
        <v>1</v>
      </c>
      <c r="R19">
        <v>0</v>
      </c>
      <c r="S19">
        <v>0</v>
      </c>
      <c r="T19">
        <v>1</v>
      </c>
      <c r="U19">
        <v>1</v>
      </c>
      <c r="V19">
        <v>1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f t="shared" si="2"/>
        <v>11</v>
      </c>
      <c r="AD19">
        <f t="shared" si="0"/>
        <v>55.000000000000007</v>
      </c>
      <c r="AE19" t="str">
        <f t="shared" si="1"/>
        <v>BAIK</v>
      </c>
    </row>
    <row r="20" spans="1:34" x14ac:dyDescent="0.25">
      <c r="A20" s="4">
        <v>17</v>
      </c>
      <c r="B20" s="4">
        <v>24</v>
      </c>
      <c r="C20" s="4" t="s">
        <v>13</v>
      </c>
      <c r="D20" s="4" t="s">
        <v>11</v>
      </c>
      <c r="E20" s="4" t="s">
        <v>32</v>
      </c>
      <c r="F20" s="4" t="s">
        <v>40</v>
      </c>
      <c r="H20" s="1">
        <v>17</v>
      </c>
      <c r="I20">
        <v>0</v>
      </c>
      <c r="J20">
        <v>1</v>
      </c>
      <c r="K20">
        <v>0</v>
      </c>
      <c r="L20">
        <v>0</v>
      </c>
      <c r="M20">
        <v>1</v>
      </c>
      <c r="N20">
        <v>1</v>
      </c>
      <c r="O20">
        <v>1</v>
      </c>
      <c r="P20">
        <v>0</v>
      </c>
      <c r="Q20">
        <v>0</v>
      </c>
      <c r="R20">
        <v>1</v>
      </c>
      <c r="S20">
        <v>0</v>
      </c>
      <c r="T20">
        <v>0</v>
      </c>
      <c r="U20">
        <v>1</v>
      </c>
      <c r="V20">
        <v>1</v>
      </c>
      <c r="W20">
        <v>1</v>
      </c>
      <c r="X20">
        <v>1</v>
      </c>
      <c r="Y20">
        <v>0</v>
      </c>
      <c r="Z20">
        <v>1</v>
      </c>
      <c r="AA20">
        <v>1</v>
      </c>
      <c r="AB20">
        <v>1</v>
      </c>
      <c r="AC20">
        <f t="shared" si="2"/>
        <v>12</v>
      </c>
      <c r="AD20">
        <f t="shared" si="0"/>
        <v>60</v>
      </c>
      <c r="AE20" t="str">
        <f t="shared" si="1"/>
        <v>SEDANG</v>
      </c>
    </row>
    <row r="21" spans="1:34" x14ac:dyDescent="0.25">
      <c r="A21" s="4">
        <v>18</v>
      </c>
      <c r="B21" s="4">
        <v>24</v>
      </c>
      <c r="C21" s="4" t="s">
        <v>13</v>
      </c>
      <c r="D21" s="4" t="s">
        <v>11</v>
      </c>
      <c r="E21" s="4" t="s">
        <v>32</v>
      </c>
      <c r="F21" s="4" t="s">
        <v>40</v>
      </c>
      <c r="H21" s="1">
        <v>18</v>
      </c>
      <c r="I21">
        <v>1</v>
      </c>
      <c r="J21">
        <v>0</v>
      </c>
      <c r="K21">
        <v>1</v>
      </c>
      <c r="L21">
        <v>0</v>
      </c>
      <c r="M21">
        <v>1</v>
      </c>
      <c r="N21">
        <v>0</v>
      </c>
      <c r="O21">
        <v>0</v>
      </c>
      <c r="P21">
        <v>1</v>
      </c>
      <c r="Q21">
        <v>1</v>
      </c>
      <c r="R21">
        <v>1</v>
      </c>
      <c r="S21">
        <v>0</v>
      </c>
      <c r="T21">
        <v>0</v>
      </c>
      <c r="U21">
        <v>1</v>
      </c>
      <c r="V21">
        <v>1</v>
      </c>
      <c r="W21">
        <v>1</v>
      </c>
      <c r="X21">
        <v>0</v>
      </c>
      <c r="Y21">
        <v>1</v>
      </c>
      <c r="Z21">
        <v>1</v>
      </c>
      <c r="AA21">
        <v>1</v>
      </c>
      <c r="AB21">
        <v>1</v>
      </c>
      <c r="AC21">
        <f t="shared" si="2"/>
        <v>13</v>
      </c>
      <c r="AD21">
        <f t="shared" si="0"/>
        <v>65</v>
      </c>
      <c r="AE21" t="str">
        <f t="shared" si="1"/>
        <v>SEDANG</v>
      </c>
    </row>
    <row r="22" spans="1:34" x14ac:dyDescent="0.25">
      <c r="A22" s="4">
        <v>19</v>
      </c>
      <c r="B22" s="4">
        <v>24</v>
      </c>
      <c r="C22" s="4" t="s">
        <v>13</v>
      </c>
      <c r="D22" s="4" t="s">
        <v>14</v>
      </c>
      <c r="E22" s="4" t="s">
        <v>34</v>
      </c>
      <c r="F22" s="4" t="s">
        <v>41</v>
      </c>
      <c r="H22" s="1">
        <v>19</v>
      </c>
      <c r="I22">
        <v>1</v>
      </c>
      <c r="J22">
        <v>0</v>
      </c>
      <c r="K22">
        <v>1</v>
      </c>
      <c r="L22">
        <v>0</v>
      </c>
      <c r="M22">
        <v>1</v>
      </c>
      <c r="N22">
        <v>0</v>
      </c>
      <c r="O22">
        <v>1</v>
      </c>
      <c r="P22">
        <v>1</v>
      </c>
      <c r="Q22">
        <v>1</v>
      </c>
      <c r="R22">
        <v>1</v>
      </c>
      <c r="S22">
        <v>0</v>
      </c>
      <c r="T22">
        <v>0</v>
      </c>
      <c r="U22">
        <v>0</v>
      </c>
      <c r="V22">
        <v>1</v>
      </c>
      <c r="W22">
        <v>1</v>
      </c>
      <c r="X22">
        <v>0</v>
      </c>
      <c r="Y22">
        <v>1</v>
      </c>
      <c r="Z22">
        <v>1</v>
      </c>
      <c r="AA22">
        <v>1</v>
      </c>
      <c r="AB22">
        <v>1</v>
      </c>
      <c r="AC22">
        <f t="shared" si="2"/>
        <v>13</v>
      </c>
      <c r="AD22">
        <f t="shared" si="0"/>
        <v>65</v>
      </c>
      <c r="AE22" t="str">
        <f t="shared" si="1"/>
        <v>SEDANG</v>
      </c>
    </row>
    <row r="23" spans="1:34" x14ac:dyDescent="0.25">
      <c r="A23" s="4">
        <v>20</v>
      </c>
      <c r="B23" s="4">
        <v>25</v>
      </c>
      <c r="C23" s="4" t="s">
        <v>15</v>
      </c>
      <c r="D23" s="4" t="s">
        <v>16</v>
      </c>
      <c r="E23" s="4" t="s">
        <v>34</v>
      </c>
      <c r="F23" s="4" t="s">
        <v>41</v>
      </c>
      <c r="H23" s="1">
        <v>20</v>
      </c>
      <c r="I23">
        <v>1</v>
      </c>
      <c r="J23">
        <v>1</v>
      </c>
      <c r="K23">
        <v>1</v>
      </c>
      <c r="L23">
        <v>0</v>
      </c>
      <c r="M23">
        <v>0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1</v>
      </c>
      <c r="U23">
        <v>1</v>
      </c>
      <c r="V23">
        <v>1</v>
      </c>
      <c r="W23">
        <v>0</v>
      </c>
      <c r="X23">
        <v>1</v>
      </c>
      <c r="Y23">
        <v>0</v>
      </c>
      <c r="Z23">
        <v>1</v>
      </c>
      <c r="AA23">
        <v>0</v>
      </c>
      <c r="AB23">
        <v>1</v>
      </c>
      <c r="AC23">
        <f t="shared" si="2"/>
        <v>14</v>
      </c>
      <c r="AD23">
        <f t="shared" si="0"/>
        <v>70</v>
      </c>
      <c r="AE23" t="str">
        <f t="shared" si="1"/>
        <v>SEDANG</v>
      </c>
    </row>
    <row r="24" spans="1:34" x14ac:dyDescent="0.25">
      <c r="A24" s="4">
        <v>21</v>
      </c>
      <c r="B24" s="4">
        <v>25</v>
      </c>
      <c r="C24" s="4" t="s">
        <v>15</v>
      </c>
      <c r="D24" s="4" t="s">
        <v>11</v>
      </c>
      <c r="E24" s="4" t="s">
        <v>33</v>
      </c>
      <c r="F24" s="4" t="s">
        <v>41</v>
      </c>
      <c r="H24" s="1"/>
    </row>
    <row r="25" spans="1:34" x14ac:dyDescent="0.25">
      <c r="A25" s="4">
        <v>22</v>
      </c>
      <c r="B25" s="4">
        <v>25</v>
      </c>
      <c r="C25" s="4" t="s">
        <v>10</v>
      </c>
      <c r="D25" s="4" t="s">
        <v>14</v>
      </c>
      <c r="E25" s="4" t="s">
        <v>34</v>
      </c>
      <c r="F25" s="4" t="s">
        <v>40</v>
      </c>
      <c r="H25" s="1"/>
    </row>
    <row r="26" spans="1:34" x14ac:dyDescent="0.25">
      <c r="A26" s="4">
        <v>23</v>
      </c>
      <c r="B26" s="4">
        <v>30</v>
      </c>
      <c r="C26" s="4" t="s">
        <v>13</v>
      </c>
      <c r="D26" s="4" t="s">
        <v>14</v>
      </c>
      <c r="E26" s="4" t="s">
        <v>32</v>
      </c>
      <c r="F26" s="4" t="s">
        <v>40</v>
      </c>
      <c r="H26" s="1"/>
    </row>
    <row r="27" spans="1:34" x14ac:dyDescent="0.25">
      <c r="A27" s="4">
        <v>24</v>
      </c>
      <c r="B27" s="4">
        <v>35</v>
      </c>
      <c r="C27" s="4" t="s">
        <v>15</v>
      </c>
      <c r="D27" s="4" t="s">
        <v>14</v>
      </c>
      <c r="E27" s="4" t="s">
        <v>33</v>
      </c>
      <c r="F27" s="4" t="s">
        <v>40</v>
      </c>
      <c r="H27" s="1"/>
    </row>
    <row r="28" spans="1:34" x14ac:dyDescent="0.25">
      <c r="A28" s="4">
        <v>25</v>
      </c>
      <c r="B28" s="4">
        <v>35</v>
      </c>
      <c r="C28" s="4" t="s">
        <v>10</v>
      </c>
      <c r="D28" s="4" t="s">
        <v>14</v>
      </c>
      <c r="E28" s="4" t="s">
        <v>33</v>
      </c>
      <c r="F28" s="4" t="s">
        <v>40</v>
      </c>
      <c r="H28" s="1"/>
    </row>
    <row r="29" spans="1:34" x14ac:dyDescent="0.25">
      <c r="A29" s="4">
        <v>26</v>
      </c>
      <c r="B29" s="4">
        <v>39</v>
      </c>
      <c r="C29" s="4" t="s">
        <v>13</v>
      </c>
      <c r="D29" s="4" t="s">
        <v>14</v>
      </c>
      <c r="E29" s="4" t="s">
        <v>34</v>
      </c>
      <c r="F29" s="4" t="s">
        <v>40</v>
      </c>
      <c r="H29" s="1"/>
    </row>
    <row r="30" spans="1:34" x14ac:dyDescent="0.25">
      <c r="A30" s="4">
        <v>27</v>
      </c>
      <c r="B30" s="4">
        <v>40</v>
      </c>
      <c r="C30" s="4" t="s">
        <v>13</v>
      </c>
      <c r="D30" s="4" t="s">
        <v>14</v>
      </c>
      <c r="E30" s="4" t="s">
        <v>32</v>
      </c>
      <c r="F30" s="4" t="s">
        <v>41</v>
      </c>
      <c r="H30" s="1"/>
    </row>
    <row r="31" spans="1:34" x14ac:dyDescent="0.25">
      <c r="A31" s="4">
        <v>28</v>
      </c>
      <c r="B31" s="4">
        <v>40</v>
      </c>
      <c r="C31" s="4" t="s">
        <v>10</v>
      </c>
      <c r="D31" s="4" t="s">
        <v>14</v>
      </c>
      <c r="E31" s="4" t="s">
        <v>32</v>
      </c>
      <c r="F31" s="4" t="s">
        <v>40</v>
      </c>
      <c r="H31" s="1"/>
    </row>
    <row r="32" spans="1:34" x14ac:dyDescent="0.25">
      <c r="A32" s="4">
        <v>29</v>
      </c>
      <c r="B32" s="4">
        <v>41</v>
      </c>
      <c r="C32" s="4" t="s">
        <v>15</v>
      </c>
      <c r="D32" s="4" t="s">
        <v>14</v>
      </c>
      <c r="E32" s="4" t="s">
        <v>34</v>
      </c>
      <c r="F32" s="4" t="s">
        <v>40</v>
      </c>
      <c r="H32" s="1"/>
    </row>
    <row r="33" spans="1:11" x14ac:dyDescent="0.25">
      <c r="A33" s="4">
        <v>30</v>
      </c>
      <c r="B33" s="4">
        <v>42</v>
      </c>
      <c r="C33" s="4" t="s">
        <v>13</v>
      </c>
      <c r="D33" s="4" t="s">
        <v>14</v>
      </c>
      <c r="E33" s="4" t="s">
        <v>32</v>
      </c>
      <c r="F33" s="4" t="s">
        <v>40</v>
      </c>
      <c r="H33" s="1"/>
    </row>
    <row r="34" spans="1:11" x14ac:dyDescent="0.25">
      <c r="H34" s="1"/>
    </row>
    <row r="35" spans="1:11" ht="12.95" customHeight="1" x14ac:dyDescent="0.25">
      <c r="B35" t="s">
        <v>23</v>
      </c>
    </row>
    <row r="36" spans="1:11" ht="12.95" customHeight="1" x14ac:dyDescent="0.25">
      <c r="B36" t="s">
        <v>35</v>
      </c>
      <c r="D36" t="s">
        <v>36</v>
      </c>
      <c r="F36" t="s">
        <v>37</v>
      </c>
      <c r="H36" t="s">
        <v>42</v>
      </c>
    </row>
    <row r="37" spans="1:11" x14ac:dyDescent="0.25">
      <c r="A37" s="2"/>
      <c r="B37" s="2" t="s">
        <v>10</v>
      </c>
      <c r="C37" s="2">
        <f>COUNTIF(C4:C33,"SD")</f>
        <v>6</v>
      </c>
      <c r="D37" s="2" t="s">
        <v>17</v>
      </c>
      <c r="E37" s="2">
        <f>COUNTIF(D4:D33,"PRIMIPARA")</f>
        <v>17</v>
      </c>
      <c r="F37" s="2" t="s">
        <v>33</v>
      </c>
      <c r="G37" s="2">
        <f>COUNTIF(E4:E33,"IRT")</f>
        <v>9</v>
      </c>
      <c r="H37" s="2" t="s">
        <v>40</v>
      </c>
      <c r="I37" s="2">
        <f>COUNTIF(F4:F33,"BPJS")</f>
        <v>22</v>
      </c>
      <c r="K37" t="s">
        <v>43</v>
      </c>
    </row>
    <row r="38" spans="1:11" x14ac:dyDescent="0.25">
      <c r="A38" s="2"/>
      <c r="B38" s="2" t="s">
        <v>13</v>
      </c>
      <c r="C38" s="2">
        <f>COUNTIF(C4:C33,"SMP")</f>
        <v>16</v>
      </c>
      <c r="D38" s="2" t="s">
        <v>19</v>
      </c>
      <c r="E38" s="2">
        <f>COUNTIF(D5:D34,"MULTIPARA")</f>
        <v>7</v>
      </c>
      <c r="F38" s="2" t="s">
        <v>32</v>
      </c>
      <c r="G38" s="2">
        <f>COUNTIF(E4:E33,"SWASTA")</f>
        <v>10</v>
      </c>
      <c r="H38" s="2" t="s">
        <v>41</v>
      </c>
      <c r="I38" s="2">
        <f>COUNTIF(F5:F34,"UMUM")</f>
        <v>8</v>
      </c>
    </row>
    <row r="39" spans="1:11" x14ac:dyDescent="0.25">
      <c r="A39" s="2"/>
      <c r="B39" s="2" t="s">
        <v>15</v>
      </c>
      <c r="C39" s="2">
        <f>COUNTIF(C4:C33,"SMA")</f>
        <v>8</v>
      </c>
      <c r="D39" s="2" t="s">
        <v>21</v>
      </c>
      <c r="E39" s="2">
        <f>COUNTIF(D6:D35,"GRANDEMULTI")</f>
        <v>5</v>
      </c>
      <c r="F39" s="2" t="s">
        <v>34</v>
      </c>
      <c r="G39" s="2">
        <f>COUNTIF(E6:E35,"PNS")</f>
        <v>11</v>
      </c>
      <c r="H39" s="2"/>
      <c r="I39" s="2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2021-03-24T23:50:48Z</dcterms:created>
  <dcterms:modified xsi:type="dcterms:W3CDTF">2022-04-21T03:45:26Z</dcterms:modified>
</cp:coreProperties>
</file>