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-60" windowWidth="15600" windowHeight="7305"/>
  </bookViews>
  <sheets>
    <sheet name="calculation" sheetId="1" r:id="rId1"/>
    <sheet name="portion distribution" sheetId="2" r:id="rId2"/>
  </sheets>
  <calcPr calcId="144525"/>
</workbook>
</file>

<file path=xl/calcChain.xml><?xml version="1.0" encoding="utf-8"?>
<calcChain xmlns="http://schemas.openxmlformats.org/spreadsheetml/2006/main">
  <c r="C9" i="2" l="1"/>
  <c r="M10" i="2" l="1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D17" i="1"/>
  <c r="C17" i="1"/>
  <c r="F16" i="1"/>
  <c r="E16" i="1"/>
  <c r="D16" i="1"/>
  <c r="C16" i="1"/>
  <c r="D15" i="1"/>
  <c r="C15" i="1"/>
  <c r="F14" i="1"/>
  <c r="C14" i="1"/>
  <c r="E13" i="1"/>
  <c r="D13" i="1"/>
  <c r="C13" i="1"/>
  <c r="E12" i="1"/>
  <c r="D12" i="1"/>
  <c r="C12" i="1"/>
  <c r="F11" i="1"/>
  <c r="E11" i="1"/>
  <c r="D11" i="1"/>
  <c r="C11" i="1"/>
  <c r="F10" i="1"/>
  <c r="E10" i="1"/>
  <c r="C10" i="1"/>
  <c r="F9" i="1"/>
  <c r="E9" i="1"/>
  <c r="C9" i="1"/>
  <c r="F8" i="1"/>
  <c r="E8" i="1"/>
  <c r="C8" i="1"/>
  <c r="E6" i="1"/>
  <c r="D6" i="1"/>
  <c r="C6" i="1"/>
  <c r="E18" i="1" l="1"/>
  <c r="E21" i="1" s="1"/>
  <c r="D18" i="1"/>
  <c r="D21" i="1" s="1"/>
  <c r="F18" i="1"/>
  <c r="F21" i="1" s="1"/>
  <c r="C18" i="1"/>
  <c r="C21" i="1" s="1"/>
</calcChain>
</file>

<file path=xl/sharedStrings.xml><?xml version="1.0" encoding="utf-8"?>
<sst xmlns="http://schemas.openxmlformats.org/spreadsheetml/2006/main" count="40" uniqueCount="32">
  <si>
    <t>portion</t>
  </si>
  <si>
    <t>calory (kcal)</t>
  </si>
  <si>
    <t>carbohydrate (g)</t>
  </si>
  <si>
    <t>protein(g)</t>
  </si>
  <si>
    <t>fat (g)</t>
  </si>
  <si>
    <t>Karbohidrat</t>
  </si>
  <si>
    <t>Protein Hewani</t>
  </si>
  <si>
    <t>1. Lemak  rendah</t>
  </si>
  <si>
    <t>2. Lemak sedang</t>
  </si>
  <si>
    <t>3. Tinggi Lemak</t>
  </si>
  <si>
    <t>Protein Nabati</t>
  </si>
  <si>
    <t>Sayuran tipe C</t>
  </si>
  <si>
    <t>Sayuran tipe B</t>
  </si>
  <si>
    <t>Minyak, Lemak</t>
  </si>
  <si>
    <t>Gula</t>
  </si>
  <si>
    <t>Susu dan Olahan</t>
  </si>
  <si>
    <t>Buah</t>
  </si>
  <si>
    <t>Total</t>
  </si>
  <si>
    <t>Kebutuhan Gizi</t>
  </si>
  <si>
    <t>Persentase Pemenuhan</t>
  </si>
  <si>
    <t>Porsi</t>
  </si>
  <si>
    <t>Protein Hewani  Lemakrendah</t>
  </si>
  <si>
    <t xml:space="preserve">Protein Hewani  Lemak sedang </t>
  </si>
  <si>
    <t>Protein Hewani  Lemak Tinggi</t>
  </si>
  <si>
    <t>Makan Pagi</t>
  </si>
  <si>
    <t>Snack Pagi</t>
  </si>
  <si>
    <t>Makan Siang</t>
  </si>
  <si>
    <t>Snack Sore</t>
  </si>
  <si>
    <t>Makan Malam</t>
  </si>
  <si>
    <t>Snack Malam</t>
  </si>
  <si>
    <t>Jumlah perhitungan</t>
  </si>
  <si>
    <t>Porsi yang dibutuhkan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</si>
</sst>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Font="1" applyBorder="1" applyAlignment="1">
      <alignment wrapText="1"/>
    </xf>
    <xf numFmtId="0" fontId="0" fillId="0" borderId="8" xfId="0" applyFont="1" applyBorder="1"/>
    <xf numFmtId="0" fontId="0" fillId="0" borderId="8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2" borderId="8" xfId="0" applyFont="1" applyFill="1" applyBorder="1"/>
    <xf numFmtId="0" fontId="0" fillId="0" borderId="9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466725</xdr:colOff>
      <xdr:row>18</xdr:row>
      <xdr:rowOff>47625</xdr:rowOff>
    </xdr:from>
    <xdr:ext cx="2486025" cy="571500"/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7534275" y="3133725"/>
          <a:ext cx="2628900" cy="733425"/>
        </a:xfrm>
        <a:prstGeom prst="wedgeRoundRectCallout">
          <a:avLst>
            <a:gd name="adj1" fmla="val -86775"/>
            <a:gd name="adj2" fmla="val -20617"/>
            <a:gd name="adj3" fmla="val 16667"/>
          </a:avLst>
        </a:prstGeom>
        <a:solidFill>
          <a:schemeClr val="accent1"/>
        </a:solidFill>
        <a:ln w="25400" cap="flat" cmpd="sng" algn="ctr">
          <a:solidFill>
            <a:schemeClr val="accent1">
              <a:shade val="5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lang="en-US" sz="1100"/>
            <a:t>fill this column first, then arrange the portion of each food component!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190500</xdr:colOff>
      <xdr:row>8</xdr:row>
      <xdr:rowOff>171450</xdr:rowOff>
    </xdr:from>
    <xdr:ext cx="495300" cy="657225"/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420100" y="2266950"/>
          <a:ext cx="600075" cy="1028700"/>
        </a:xfrm>
        <a:prstGeom prst="rightBrace">
          <a:avLst/>
        </a:prstGeom>
        <a:ln w="28575">
          <a:solidFill>
            <a:schemeClr val="accent1">
              <a:shade val="95000"/>
              <a:satMod val="105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lvl="0" algn="l"/>
          <a:endParaRPr lang="id-ID" sz="1100"/>
        </a:p>
      </xdr:txBody>
    </xdr:sp>
    <xdr:clientData fLocksWithSheet="0"/>
  </xdr:oneCellAnchor>
  <xdr:oneCellAnchor>
    <xdr:from>
      <xdr:col>14</xdr:col>
      <xdr:colOff>276225</xdr:colOff>
      <xdr:row>7</xdr:row>
      <xdr:rowOff>38100</xdr:rowOff>
    </xdr:from>
    <xdr:ext cx="2438400" cy="628650"/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8782049" y="2324100"/>
          <a:ext cx="2552701" cy="1181099"/>
        </a:xfrm>
        <a:prstGeom prst="ellipse">
          <a:avLst/>
        </a:prstGeom>
        <a:noFill/>
        <a:ln w="25400" cap="flat" cmpd="sng" algn="ctr">
          <a:solidFill>
            <a:schemeClr val="accent1">
              <a:shade val="5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lang="en-US" sz="1400" b="1">
              <a:solidFill>
                <a:srgbClr val="FFC000"/>
              </a:solidFill>
            </a:rPr>
            <a:t>make sure you've made precise calculation</a:t>
          </a:r>
          <a:endParaRPr lang="id-ID" sz="1400" b="1">
            <a:solidFill>
              <a:srgbClr val="FFC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topLeftCell="A6" workbookViewId="0">
      <selection activeCell="J8" sqref="J8"/>
    </sheetView>
  </sheetViews>
  <sheetFormatPr defaultColWidth="14.42578125" defaultRowHeight="15" customHeight="1" x14ac:dyDescent="0.25"/>
  <cols>
    <col min="1" max="1" width="16.28515625" customWidth="1"/>
    <col min="2" max="2" width="10.85546875" customWidth="1"/>
    <col min="3" max="3" width="11.5703125" customWidth="1"/>
    <col min="4" max="4" width="13.140625" customWidth="1"/>
    <col min="5" max="5" width="11" customWidth="1"/>
    <col min="6" max="6" width="11.7109375" customWidth="1"/>
    <col min="7" max="13" width="8.7109375" customWidth="1"/>
  </cols>
  <sheetData>
    <row r="1" spans="1:13" x14ac:dyDescent="0.25">
      <c r="A1" s="1"/>
    </row>
    <row r="2" spans="1:13" x14ac:dyDescent="0.25">
      <c r="A2" s="1"/>
    </row>
    <row r="3" spans="1:13" x14ac:dyDescent="0.25">
      <c r="A3" s="1"/>
    </row>
    <row r="4" spans="1:13" x14ac:dyDescent="0.25">
      <c r="A4" s="1"/>
    </row>
    <row r="5" spans="1:13" ht="30" x14ac:dyDescent="0.25">
      <c r="A5" s="2"/>
      <c r="B5" s="3" t="s">
        <v>0</v>
      </c>
      <c r="C5" s="3" t="s">
        <v>1</v>
      </c>
      <c r="D5" s="3" t="s">
        <v>2</v>
      </c>
      <c r="E5" s="3" t="s">
        <v>3</v>
      </c>
      <c r="F5" s="4" t="s">
        <v>4</v>
      </c>
      <c r="G5" s="5"/>
      <c r="H5" s="5"/>
      <c r="I5" s="5"/>
      <c r="J5" s="5"/>
      <c r="K5" s="5"/>
      <c r="L5" s="5"/>
      <c r="M5" s="5"/>
    </row>
    <row r="6" spans="1:13" x14ac:dyDescent="0.25">
      <c r="A6" s="6" t="s">
        <v>5</v>
      </c>
      <c r="B6" s="7">
        <v>5</v>
      </c>
      <c r="C6" s="8">
        <f>B6*175</f>
        <v>875</v>
      </c>
      <c r="D6" s="8">
        <f>B6*40</f>
        <v>200</v>
      </c>
      <c r="E6" s="8">
        <f>B6*4</f>
        <v>20</v>
      </c>
      <c r="F6" s="9"/>
    </row>
    <row r="7" spans="1:13" x14ac:dyDescent="0.25">
      <c r="A7" s="10" t="s">
        <v>6</v>
      </c>
      <c r="B7" s="8"/>
      <c r="C7" s="8"/>
      <c r="D7" s="8"/>
      <c r="E7" s="8"/>
      <c r="F7" s="9"/>
    </row>
    <row r="8" spans="1:13" x14ac:dyDescent="0.25">
      <c r="A8" s="11" t="s">
        <v>7</v>
      </c>
      <c r="B8" s="7">
        <v>1.5</v>
      </c>
      <c r="C8" s="8">
        <f>B8*50</f>
        <v>75</v>
      </c>
      <c r="D8" s="8"/>
      <c r="E8" s="8">
        <f t="shared" ref="E8:E10" si="0">B8*7</f>
        <v>10.5</v>
      </c>
      <c r="F8" s="9">
        <f>B8*2</f>
        <v>3</v>
      </c>
    </row>
    <row r="9" spans="1:13" x14ac:dyDescent="0.25">
      <c r="A9" s="11" t="s">
        <v>8</v>
      </c>
      <c r="B9" s="7">
        <v>1</v>
      </c>
      <c r="C9" s="8">
        <f>B9*75</f>
        <v>75</v>
      </c>
      <c r="D9" s="8"/>
      <c r="E9" s="8">
        <f t="shared" si="0"/>
        <v>7</v>
      </c>
      <c r="F9" s="9">
        <f>B9*5</f>
        <v>5</v>
      </c>
    </row>
    <row r="10" spans="1:13" x14ac:dyDescent="0.25">
      <c r="A10" s="11" t="s">
        <v>9</v>
      </c>
      <c r="B10" s="7">
        <v>0.5</v>
      </c>
      <c r="C10" s="8">
        <f>B10*150</f>
        <v>75</v>
      </c>
      <c r="D10" s="8"/>
      <c r="E10" s="8">
        <f t="shared" si="0"/>
        <v>3.5</v>
      </c>
      <c r="F10" s="9">
        <f>B10*13</f>
        <v>6.5</v>
      </c>
    </row>
    <row r="11" spans="1:13" x14ac:dyDescent="0.25">
      <c r="A11" s="11" t="s">
        <v>10</v>
      </c>
      <c r="B11" s="7">
        <v>2</v>
      </c>
      <c r="C11" s="8">
        <f>B11*80</f>
        <v>160</v>
      </c>
      <c r="D11" s="8">
        <f>B11*8</f>
        <v>16</v>
      </c>
      <c r="E11" s="8">
        <f>B11*6</f>
        <v>12</v>
      </c>
      <c r="F11" s="9">
        <f>B11*3</f>
        <v>6</v>
      </c>
    </row>
    <row r="12" spans="1:13" x14ac:dyDescent="0.25">
      <c r="A12" s="11" t="s">
        <v>11</v>
      </c>
      <c r="B12" s="7">
        <v>1</v>
      </c>
      <c r="C12" s="8">
        <f>B12*50</f>
        <v>50</v>
      </c>
      <c r="D12" s="8">
        <f>B12*10</f>
        <v>10</v>
      </c>
      <c r="E12" s="8">
        <f>B12*3</f>
        <v>3</v>
      </c>
      <c r="F12" s="9"/>
    </row>
    <row r="13" spans="1:13" x14ac:dyDescent="0.25">
      <c r="A13" s="11" t="s">
        <v>12</v>
      </c>
      <c r="B13" s="7">
        <v>3</v>
      </c>
      <c r="C13" s="8">
        <f>B13*25</f>
        <v>75</v>
      </c>
      <c r="D13" s="8">
        <f>B13*5</f>
        <v>15</v>
      </c>
      <c r="E13" s="8">
        <f>B13*1</f>
        <v>3</v>
      </c>
      <c r="F13" s="9"/>
    </row>
    <row r="14" spans="1:13" x14ac:dyDescent="0.25">
      <c r="A14" s="11" t="s">
        <v>13</v>
      </c>
      <c r="B14" s="7">
        <v>1.25</v>
      </c>
      <c r="C14" s="8">
        <f>B14*50</f>
        <v>62.5</v>
      </c>
      <c r="D14" s="8"/>
      <c r="E14" s="8"/>
      <c r="F14" s="9">
        <f>B14*5</f>
        <v>6.25</v>
      </c>
    </row>
    <row r="15" spans="1:13" x14ac:dyDescent="0.25">
      <c r="A15" s="11" t="s">
        <v>14</v>
      </c>
      <c r="B15" s="7">
        <v>2</v>
      </c>
      <c r="C15" s="8">
        <f>B15*30</f>
        <v>60</v>
      </c>
      <c r="D15" s="8">
        <f>B15*7.5</f>
        <v>15</v>
      </c>
      <c r="E15" s="8"/>
      <c r="F15" s="9"/>
    </row>
    <row r="16" spans="1:13" x14ac:dyDescent="0.25">
      <c r="A16" s="11" t="s">
        <v>15</v>
      </c>
      <c r="B16" s="7">
        <v>2.5</v>
      </c>
      <c r="C16" s="8">
        <f>B16*110</f>
        <v>275</v>
      </c>
      <c r="D16" s="8">
        <f t="shared" ref="D16:D17" si="1">B16*10</f>
        <v>25</v>
      </c>
      <c r="E16" s="8">
        <f>B16*7</f>
        <v>17.5</v>
      </c>
      <c r="F16" s="9">
        <f>B16*8</f>
        <v>20</v>
      </c>
    </row>
    <row r="17" spans="1:6" x14ac:dyDescent="0.25">
      <c r="A17" s="11" t="s">
        <v>16</v>
      </c>
      <c r="B17" s="7">
        <v>4</v>
      </c>
      <c r="C17" s="8">
        <f>B17*50</f>
        <v>200</v>
      </c>
      <c r="D17" s="8">
        <f t="shared" si="1"/>
        <v>40</v>
      </c>
      <c r="E17" s="8"/>
      <c r="F17" s="9"/>
    </row>
    <row r="18" spans="1:6" x14ac:dyDescent="0.25">
      <c r="A18" s="12" t="s">
        <v>17</v>
      </c>
      <c r="B18" s="13"/>
      <c r="C18" s="14">
        <f t="shared" ref="C18:F18" si="2">SUM(C6:C17)</f>
        <v>1982.5</v>
      </c>
      <c r="D18" s="14">
        <f t="shared" si="2"/>
        <v>321</v>
      </c>
      <c r="E18" s="14">
        <f t="shared" si="2"/>
        <v>76.5</v>
      </c>
      <c r="F18" s="15">
        <f t="shared" si="2"/>
        <v>46.75</v>
      </c>
    </row>
    <row r="19" spans="1:6" x14ac:dyDescent="0.25">
      <c r="A19" s="1"/>
    </row>
    <row r="20" spans="1:6" x14ac:dyDescent="0.25">
      <c r="A20" s="16" t="s">
        <v>18</v>
      </c>
      <c r="B20" s="17"/>
      <c r="C20" s="18">
        <v>1900</v>
      </c>
      <c r="D20" s="18">
        <v>285</v>
      </c>
      <c r="E20" s="18">
        <v>71.25</v>
      </c>
      <c r="F20" s="18">
        <v>52.7</v>
      </c>
    </row>
    <row r="21" spans="1:6" ht="15.75" customHeight="1" x14ac:dyDescent="0.25">
      <c r="A21" s="19" t="s">
        <v>19</v>
      </c>
      <c r="B21" s="20"/>
      <c r="C21" s="20">
        <f t="shared" ref="C21:F21" si="3">C18/C20*100</f>
        <v>104.3421052631579</v>
      </c>
      <c r="D21" s="20">
        <f t="shared" si="3"/>
        <v>112.63157894736841</v>
      </c>
      <c r="E21" s="20">
        <f t="shared" si="3"/>
        <v>107.36842105263158</v>
      </c>
      <c r="F21" s="20">
        <f t="shared" si="3"/>
        <v>88.709677419354833</v>
      </c>
    </row>
    <row r="22" spans="1:6" ht="15.75" customHeight="1" x14ac:dyDescent="0.25">
      <c r="A22" s="1"/>
    </row>
    <row r="23" spans="1:6" ht="15.75" customHeight="1" x14ac:dyDescent="0.25">
      <c r="A23" s="1"/>
    </row>
    <row r="24" spans="1:6" ht="15.75" customHeight="1" x14ac:dyDescent="0.25">
      <c r="A24" s="1"/>
    </row>
    <row r="25" spans="1:6" ht="15.75" customHeight="1" x14ac:dyDescent="0.25">
      <c r="A25" s="1"/>
    </row>
    <row r="26" spans="1:6" ht="15.75" customHeight="1" x14ac:dyDescent="0.25">
      <c r="A26" s="1"/>
    </row>
    <row r="27" spans="1:6" ht="15.75" customHeight="1" x14ac:dyDescent="0.25">
      <c r="A27" s="1"/>
    </row>
    <row r="28" spans="1:6" ht="15.75" customHeight="1" x14ac:dyDescent="0.25">
      <c r="A28" s="1"/>
    </row>
    <row r="29" spans="1:6" ht="15.75" customHeight="1" x14ac:dyDescent="0.25">
      <c r="A29" s="1"/>
    </row>
    <row r="30" spans="1:6" ht="15.75" customHeight="1" x14ac:dyDescent="0.25">
      <c r="A30" s="1"/>
    </row>
    <row r="31" spans="1:6" ht="15.75" customHeight="1" x14ac:dyDescent="0.25">
      <c r="A31" s="1"/>
    </row>
    <row r="32" spans="1:6" ht="15.75" customHeight="1" x14ac:dyDescent="0.25">
      <c r="A32" s="1"/>
    </row>
    <row r="33" spans="1:1" ht="15.75" customHeight="1" x14ac:dyDescent="0.25">
      <c r="A33" s="1"/>
    </row>
    <row r="34" spans="1:1" ht="15.75" customHeight="1" x14ac:dyDescent="0.25">
      <c r="A34" s="1"/>
    </row>
    <row r="35" spans="1:1" ht="15.75" customHeight="1" x14ac:dyDescent="0.25">
      <c r="A35" s="1"/>
    </row>
    <row r="36" spans="1:1" ht="15.75" customHeight="1" x14ac:dyDescent="0.25">
      <c r="A36" s="1"/>
    </row>
    <row r="37" spans="1:1" ht="15.75" customHeight="1" x14ac:dyDescent="0.25">
      <c r="A37" s="1"/>
    </row>
    <row r="38" spans="1:1" ht="15.75" customHeight="1" x14ac:dyDescent="0.25">
      <c r="A38" s="1"/>
    </row>
    <row r="39" spans="1:1" ht="15.75" customHeight="1" x14ac:dyDescent="0.25">
      <c r="A39" s="1"/>
    </row>
    <row r="40" spans="1:1" ht="15.75" customHeight="1" x14ac:dyDescent="0.25">
      <c r="A40" s="1"/>
    </row>
    <row r="41" spans="1:1" ht="15.75" customHeight="1" x14ac:dyDescent="0.25">
      <c r="A41" s="1"/>
    </row>
    <row r="42" spans="1:1" ht="15.75" customHeight="1" x14ac:dyDescent="0.25">
      <c r="A42" s="1"/>
    </row>
    <row r="43" spans="1:1" ht="15.75" customHeight="1" x14ac:dyDescent="0.25">
      <c r="A43" s="1"/>
    </row>
    <row r="44" spans="1:1" ht="15.75" customHeight="1" x14ac:dyDescent="0.25">
      <c r="A44" s="1"/>
    </row>
    <row r="45" spans="1:1" ht="15.75" customHeight="1" x14ac:dyDescent="0.25">
      <c r="A45" s="1"/>
    </row>
    <row r="46" spans="1:1" ht="15.75" customHeight="1" x14ac:dyDescent="0.25">
      <c r="A46" s="1"/>
    </row>
    <row r="47" spans="1:1" ht="15.75" customHeight="1" x14ac:dyDescent="0.25">
      <c r="A47" s="1"/>
    </row>
    <row r="48" spans="1:1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zoomScale="80" zoomScaleNormal="80" workbookViewId="0">
      <selection activeCell="D3" sqref="D3"/>
    </sheetView>
  </sheetViews>
  <sheetFormatPr defaultColWidth="14.42578125" defaultRowHeight="15" customHeight="1" x14ac:dyDescent="0.25"/>
  <cols>
    <col min="1" max="1" width="16.5703125" customWidth="1"/>
    <col min="2" max="2" width="8.7109375" customWidth="1"/>
    <col min="3" max="4" width="10" customWidth="1"/>
    <col min="5" max="6" width="8.7109375" customWidth="1"/>
    <col min="7" max="7" width="9.7109375" customWidth="1"/>
    <col min="8" max="8" width="10.28515625" customWidth="1"/>
    <col min="9" max="9" width="11" customWidth="1"/>
    <col min="10" max="19" width="8.7109375" customWidth="1"/>
  </cols>
  <sheetData>
    <row r="1" spans="1:19" ht="60" x14ac:dyDescent="0.25">
      <c r="A1" s="21"/>
      <c r="B1" s="21" t="s">
        <v>20</v>
      </c>
      <c r="C1" s="22" t="s">
        <v>5</v>
      </c>
      <c r="D1" s="22" t="s">
        <v>21</v>
      </c>
      <c r="E1" s="22" t="s">
        <v>22</v>
      </c>
      <c r="F1" s="22" t="s">
        <v>23</v>
      </c>
      <c r="G1" s="22" t="s">
        <v>10</v>
      </c>
      <c r="H1" s="22" t="s">
        <v>11</v>
      </c>
      <c r="I1" s="22" t="s">
        <v>12</v>
      </c>
      <c r="J1" s="22" t="s">
        <v>13</v>
      </c>
      <c r="K1" s="22" t="s">
        <v>14</v>
      </c>
      <c r="L1" s="22" t="s">
        <v>15</v>
      </c>
      <c r="M1" s="22" t="s">
        <v>16</v>
      </c>
      <c r="N1" s="23"/>
      <c r="O1" s="23"/>
      <c r="P1" s="23"/>
      <c r="Q1" s="23"/>
      <c r="R1" s="23"/>
      <c r="S1" s="23"/>
    </row>
    <row r="2" spans="1:19" x14ac:dyDescent="0.25">
      <c r="A2" s="17" t="s">
        <v>24</v>
      </c>
      <c r="B2" s="17"/>
      <c r="C2" s="17">
        <v>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25"/>
    </row>
    <row r="3" spans="1:19" x14ac:dyDescent="0.25">
      <c r="A3" s="16" t="s">
        <v>25</v>
      </c>
      <c r="B3" s="17"/>
      <c r="C3" s="17">
        <v>1</v>
      </c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9" x14ac:dyDescent="0.25">
      <c r="A4" s="17" t="s">
        <v>26</v>
      </c>
      <c r="B4" s="17"/>
      <c r="C4" s="17">
        <v>1</v>
      </c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9" x14ac:dyDescent="0.25">
      <c r="A5" s="17" t="s">
        <v>27</v>
      </c>
      <c r="B5" s="17"/>
      <c r="C5" s="17"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9" x14ac:dyDescent="0.25">
      <c r="A6" s="17" t="s">
        <v>28</v>
      </c>
      <c r="B6" s="17"/>
      <c r="C6" s="17">
        <v>1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9" x14ac:dyDescent="0.25">
      <c r="A7" s="16" t="s">
        <v>29</v>
      </c>
      <c r="B7" s="17"/>
      <c r="C7" s="17">
        <v>1</v>
      </c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9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9" ht="30" x14ac:dyDescent="0.25">
      <c r="A9" s="16" t="s">
        <v>30</v>
      </c>
      <c r="B9" s="17"/>
      <c r="C9" s="17">
        <f>SUM(C2:C7)</f>
        <v>5</v>
      </c>
      <c r="D9" s="17">
        <f t="shared" ref="C9:M9" si="0">SUM(D2:D7)</f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</row>
    <row r="10" spans="1:19" ht="30" x14ac:dyDescent="0.25">
      <c r="A10" s="16" t="s">
        <v>31</v>
      </c>
      <c r="B10" s="17"/>
      <c r="C10" s="17">
        <f>calculation!B6</f>
        <v>5</v>
      </c>
      <c r="D10" s="17">
        <f>calculation!B8</f>
        <v>1.5</v>
      </c>
      <c r="E10" s="17">
        <f>calculation!B9</f>
        <v>1</v>
      </c>
      <c r="F10" s="17">
        <f>calculation!B10</f>
        <v>0.5</v>
      </c>
      <c r="G10" s="17">
        <f>calculation!B11</f>
        <v>2</v>
      </c>
      <c r="H10" s="17">
        <f>calculation!B12</f>
        <v>1</v>
      </c>
      <c r="I10" s="17">
        <f>calculation!B13</f>
        <v>3</v>
      </c>
      <c r="J10" s="17">
        <f>calculation!B14</f>
        <v>1.25</v>
      </c>
      <c r="K10" s="17">
        <f>calculation!B15</f>
        <v>2</v>
      </c>
      <c r="L10" s="17">
        <f>calculation!B16</f>
        <v>2.5</v>
      </c>
      <c r="M10" s="17">
        <f>calculation!B17</f>
        <v>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portion distribution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BundaZamZam</dc:creator>
  <cp:lastModifiedBy>RIRIN</cp:lastModifiedBy>
  <dcterms:created xsi:type="dcterms:W3CDTF">2006-09-16T00:00:00Z</dcterms:created>
  <dcterms:modified xsi:type="dcterms:W3CDTF">2021-03-09T11:31:06Z</dcterms:modified>
</cp:coreProperties>
</file>